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charts/chart9.xml" ContentType="application/vnd.openxmlformats-officedocument.drawingml.chart+xml"/>
  <Override PartName="/xl/drawings/drawing5.xml" ContentType="application/vnd.openxmlformats-officedocument.drawingml.chartshapes+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drawings/drawing7.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CPO\ASR\Research Investigations and Monitoring\Publications\Auckland monthly housing update\Datasheet\"/>
    </mc:Choice>
  </mc:AlternateContent>
  <xr:revisionPtr revIDLastSave="0" documentId="13_ncr:1_{40D82AC6-8FA5-47DB-8A5F-58405B9C99B5}" xr6:coauthVersionLast="47" xr6:coauthVersionMax="47" xr10:uidLastSave="{00000000-0000-0000-0000-000000000000}"/>
  <bookViews>
    <workbookView xWindow="28680" yWindow="-120" windowWidth="29040" windowHeight="15720" tabRatio="803" xr2:uid="{BE17CA3C-068E-4C19-ACC8-E268A9313247}"/>
  </bookViews>
  <sheets>
    <sheet name="NOTE" sheetId="7" r:id="rId1"/>
    <sheet name="Dwellings Consented" sheetId="1" r:id="rId2"/>
    <sheet name="Dwellings Consented By LB" sheetId="2" r:id="rId3"/>
    <sheet name="Dwellings with CCCs" sheetId="3" r:id="rId4"/>
    <sheet name="Residential Parcels Created" sheetId="4" r:id="rId5"/>
    <sheet name="P &amp; LR Migration" sheetId="5" r:id="rId6"/>
    <sheet name="Residential Median Prices"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2" i="6" l="1"/>
  <c r="G14" i="6"/>
  <c r="H14" i="6" s="1"/>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7" i="6"/>
  <c r="G118" i="6"/>
  <c r="G119" i="6"/>
  <c r="G120" i="6"/>
  <c r="G121" i="6"/>
  <c r="G123" i="6"/>
  <c r="G124" i="6"/>
  <c r="G125" i="6"/>
  <c r="G126" i="6"/>
  <c r="G127" i="6"/>
  <c r="G128" i="6"/>
  <c r="G129" i="6"/>
  <c r="G130" i="6"/>
  <c r="G131" i="6"/>
  <c r="G132" i="6"/>
  <c r="G133" i="6"/>
  <c r="G134" i="6"/>
  <c r="H134" i="6" s="1"/>
  <c r="G135" i="6"/>
  <c r="H135" i="6" s="1"/>
  <c r="G136" i="6"/>
  <c r="C136" i="6"/>
  <c r="D136" i="6" s="1"/>
  <c r="H136" i="6"/>
  <c r="D155" i="4"/>
  <c r="E155" i="4"/>
  <c r="F155" i="4"/>
  <c r="H155" i="4"/>
  <c r="T155" i="4" s="1"/>
  <c r="I155" i="4"/>
  <c r="L155" i="4"/>
  <c r="M155" i="4"/>
  <c r="N155" i="4" s="1"/>
  <c r="P155" i="4"/>
  <c r="R155" i="4"/>
  <c r="S155" i="4"/>
  <c r="C162" i="3"/>
  <c r="D162" i="3"/>
  <c r="E162" i="3" s="1"/>
  <c r="I162" i="3"/>
  <c r="W162" i="2"/>
  <c r="F175" i="1"/>
  <c r="G175" i="1"/>
  <c r="H175" i="1"/>
  <c r="I175" i="1"/>
  <c r="L175" i="1" s="1"/>
  <c r="J175" i="1"/>
  <c r="M175" i="1" s="1"/>
  <c r="K175" i="1"/>
  <c r="N175" i="1" s="1"/>
  <c r="W175" i="1"/>
  <c r="AB175" i="1"/>
  <c r="AC175" i="1"/>
  <c r="AD175" i="1"/>
  <c r="AE175" i="1"/>
  <c r="AF175" i="1"/>
  <c r="AJ175" i="1"/>
  <c r="AK175" i="1"/>
  <c r="AL175" i="1" s="1"/>
  <c r="AN175" i="1"/>
  <c r="AP175" i="1"/>
  <c r="AR175" i="1"/>
  <c r="AS175" i="1"/>
  <c r="AT175" i="1" s="1" a="1"/>
  <c r="AT175" i="1" s="1"/>
  <c r="AX175" i="1"/>
  <c r="BD175" i="1" s="1"/>
  <c r="BA175" i="1"/>
  <c r="BB175" i="1"/>
  <c r="BC175" i="1"/>
  <c r="BM175" i="1"/>
  <c r="C135" i="6"/>
  <c r="D135" i="6" s="1"/>
  <c r="P154" i="4"/>
  <c r="D154" i="4"/>
  <c r="E154" i="4"/>
  <c r="F154" i="4"/>
  <c r="H154" i="4"/>
  <c r="I154" i="4"/>
  <c r="L154" i="4"/>
  <c r="M154" i="4"/>
  <c r="N154" i="4"/>
  <c r="R154" i="4"/>
  <c r="S154" i="4"/>
  <c r="T154" i="4"/>
  <c r="C161" i="3"/>
  <c r="D161" i="3"/>
  <c r="E161" i="3"/>
  <c r="I161" i="3"/>
  <c r="W161" i="2"/>
  <c r="AY174" i="1"/>
  <c r="AK174" i="1"/>
  <c r="AC174" i="1"/>
  <c r="AD174" i="1"/>
  <c r="AE174" i="1"/>
  <c r="AF174" i="1"/>
  <c r="F174" i="1"/>
  <c r="I174" i="1" s="1"/>
  <c r="G174" i="1"/>
  <c r="J174" i="1" s="1"/>
  <c r="M174" i="1" s="1"/>
  <c r="H174" i="1"/>
  <c r="K174" i="1"/>
  <c r="N174" i="1" s="1"/>
  <c r="W174" i="1"/>
  <c r="AB174" i="1"/>
  <c r="AJ174" i="1"/>
  <c r="AL174" i="1"/>
  <c r="AN174" i="1"/>
  <c r="AP174" i="1"/>
  <c r="AR174" i="1"/>
  <c r="AS174" i="1"/>
  <c r="AT174" i="1" a="1"/>
  <c r="AT174" i="1" s="1"/>
  <c r="AX174" i="1"/>
  <c r="BD174" i="1" s="1"/>
  <c r="BA174" i="1"/>
  <c r="BB174" i="1"/>
  <c r="BC174" i="1"/>
  <c r="BM174" i="1"/>
  <c r="BE130" i="1"/>
  <c r="P153" i="4"/>
  <c r="P152" i="4"/>
  <c r="D153" i="4"/>
  <c r="E153" i="4"/>
  <c r="F153" i="4"/>
  <c r="H153" i="4"/>
  <c r="I153" i="4"/>
  <c r="L153" i="4"/>
  <c r="M153" i="4"/>
  <c r="N153" i="4" s="1"/>
  <c r="R153" i="4"/>
  <c r="S153" i="4"/>
  <c r="T153" i="4" s="1"/>
  <c r="C160" i="3"/>
  <c r="D160" i="3"/>
  <c r="E160" i="3" s="1"/>
  <c r="I160" i="3"/>
  <c r="W160" i="2"/>
  <c r="BM173" i="1"/>
  <c r="BD173" i="1"/>
  <c r="BC173" i="1"/>
  <c r="BB173" i="1"/>
  <c r="BA173" i="1"/>
  <c r="AY173" i="1"/>
  <c r="AX173" i="1"/>
  <c r="AK173" i="1"/>
  <c r="K173" i="1"/>
  <c r="I173" i="1"/>
  <c r="J172" i="1"/>
  <c r="J173" i="1"/>
  <c r="L173" i="1"/>
  <c r="H173" i="1"/>
  <c r="F173" i="1"/>
  <c r="O173" i="1" s="1"/>
  <c r="G173" i="1"/>
  <c r="M173" i="1"/>
  <c r="N173" i="1"/>
  <c r="P173" i="1"/>
  <c r="W173" i="1"/>
  <c r="AB173" i="1"/>
  <c r="AC173" i="1"/>
  <c r="AD173" i="1"/>
  <c r="AE173" i="1"/>
  <c r="AF173" i="1"/>
  <c r="AJ173" i="1"/>
  <c r="AL173" i="1"/>
  <c r="AN173" i="1"/>
  <c r="AP173" i="1"/>
  <c r="AR173" i="1"/>
  <c r="AS173" i="1"/>
  <c r="AT173" i="1" a="1"/>
  <c r="AT173" i="1" s="1"/>
  <c r="C134" i="6"/>
  <c r="D134" i="6" s="1"/>
  <c r="C133" i="6"/>
  <c r="D133" i="6" s="1"/>
  <c r="H133" i="6"/>
  <c r="E159" i="3"/>
  <c r="L151" i="4"/>
  <c r="D152" i="4"/>
  <c r="E152" i="4"/>
  <c r="F152" i="4"/>
  <c r="H152" i="4"/>
  <c r="I152" i="4"/>
  <c r="L152" i="4"/>
  <c r="M152" i="4"/>
  <c r="N152" i="4"/>
  <c r="R152" i="4"/>
  <c r="S152" i="4"/>
  <c r="T152" i="4"/>
  <c r="C159" i="3"/>
  <c r="D159" i="3"/>
  <c r="I159" i="3"/>
  <c r="AG175" i="1" l="1"/>
  <c r="AY175" i="1"/>
  <c r="BE175" i="1" s="1"/>
  <c r="AZ175" i="1"/>
  <c r="AH175" i="1"/>
  <c r="BN175" i="1"/>
  <c r="BL175" i="1"/>
  <c r="R175" i="1"/>
  <c r="Q175" i="1"/>
  <c r="P175" i="1"/>
  <c r="O175" i="1"/>
  <c r="AG174" i="1"/>
  <c r="AH174" i="1" s="1"/>
  <c r="L174" i="1"/>
  <c r="BN174" i="1"/>
  <c r="P174" i="1"/>
  <c r="BL174" i="1"/>
  <c r="R174" i="1"/>
  <c r="Q174" i="1"/>
  <c r="O174" i="1"/>
  <c r="AG173" i="1"/>
  <c r="AH173" i="1" s="1"/>
  <c r="AZ173" i="1"/>
  <c r="R173" i="1"/>
  <c r="Q173" i="1"/>
  <c r="BN173" i="1"/>
  <c r="BL173" i="1"/>
  <c r="W159" i="2"/>
  <c r="BD172" i="1"/>
  <c r="BC172" i="1"/>
  <c r="AK171" i="1"/>
  <c r="AS172" i="1"/>
  <c r="AK172" i="1"/>
  <c r="AJ172" i="1"/>
  <c r="AH172" i="1"/>
  <c r="AG172" i="1"/>
  <c r="F172" i="1"/>
  <c r="O172" i="1" s="1"/>
  <c r="G172" i="1"/>
  <c r="H172" i="1"/>
  <c r="Q172" i="1"/>
  <c r="R172" i="1"/>
  <c r="W172" i="1"/>
  <c r="AB172" i="1"/>
  <c r="AC172" i="1"/>
  <c r="AD172" i="1"/>
  <c r="AE172" i="1"/>
  <c r="AF172" i="1"/>
  <c r="AL172" i="1"/>
  <c r="AN172" i="1"/>
  <c r="AP172" i="1"/>
  <c r="AR172" i="1"/>
  <c r="AT172" i="1" a="1"/>
  <c r="AT172" i="1" s="1"/>
  <c r="AX172" i="1"/>
  <c r="AY172" i="1" s="1"/>
  <c r="BA172" i="1"/>
  <c r="BB172" i="1"/>
  <c r="BL172" i="1"/>
  <c r="BM172" i="1"/>
  <c r="S151" i="4"/>
  <c r="T151" i="4" s="1"/>
  <c r="M151" i="4"/>
  <c r="N151" i="4" s="1"/>
  <c r="P151" i="4"/>
  <c r="R151" i="4"/>
  <c r="E151" i="4"/>
  <c r="F151" i="4"/>
  <c r="H151" i="4"/>
  <c r="I151" i="4"/>
  <c r="D151" i="4"/>
  <c r="E158" i="3"/>
  <c r="D158" i="3"/>
  <c r="C158" i="3"/>
  <c r="I158" i="3"/>
  <c r="W158" i="2"/>
  <c r="BM171" i="1"/>
  <c r="BA171" i="1"/>
  <c r="BB171" i="1"/>
  <c r="BC171" i="1"/>
  <c r="AX171" i="1"/>
  <c r="AS171" i="1"/>
  <c r="AT171" i="1" s="1" a="1"/>
  <c r="AT171" i="1" s="1"/>
  <c r="AL171" i="1"/>
  <c r="AN171" i="1"/>
  <c r="AR171" i="1"/>
  <c r="AJ171" i="1"/>
  <c r="AP171" i="1"/>
  <c r="AB171" i="1"/>
  <c r="AF171" i="1"/>
  <c r="AE171" i="1"/>
  <c r="AD171" i="1"/>
  <c r="AC171" i="1"/>
  <c r="W171" i="1"/>
  <c r="AG171" i="1" s="1"/>
  <c r="AH171" i="1" s="1"/>
  <c r="F171" i="1"/>
  <c r="P171" i="1" s="1"/>
  <c r="O171" i="1"/>
  <c r="R171" i="1"/>
  <c r="G171" i="1"/>
  <c r="H171" i="1"/>
  <c r="H132" i="6"/>
  <c r="C132" i="6"/>
  <c r="D132" i="6"/>
  <c r="C131" i="6"/>
  <c r="D131" i="6" s="1"/>
  <c r="H131" i="6"/>
  <c r="S150" i="4"/>
  <c r="P150" i="4"/>
  <c r="M150" i="4"/>
  <c r="I150" i="4"/>
  <c r="F150" i="4"/>
  <c r="D150" i="4"/>
  <c r="E150" i="4"/>
  <c r="H150" i="4"/>
  <c r="L150" i="4"/>
  <c r="R150" i="4"/>
  <c r="D157" i="3"/>
  <c r="C157" i="3"/>
  <c r="E157" i="3"/>
  <c r="I157" i="3"/>
  <c r="W157" i="2"/>
  <c r="AE170" i="1"/>
  <c r="BM170" i="1"/>
  <c r="BA170" i="1"/>
  <c r="BB170" i="1"/>
  <c r="BC170" i="1"/>
  <c r="AX170" i="1"/>
  <c r="AD170" i="1"/>
  <c r="AC170" i="1"/>
  <c r="H170" i="1"/>
  <c r="G170" i="1"/>
  <c r="F170" i="1"/>
  <c r="AY170" i="1" s="1"/>
  <c r="W170" i="1"/>
  <c r="AB170" i="1"/>
  <c r="AF170" i="1"/>
  <c r="AJ170" i="1"/>
  <c r="AK170" i="1"/>
  <c r="AL170" i="1"/>
  <c r="AN170" i="1"/>
  <c r="AP170" i="1"/>
  <c r="AR170" i="1"/>
  <c r="AS170" i="1"/>
  <c r="AT170" i="1" s="1" a="1"/>
  <c r="AT170" i="1" s="1"/>
  <c r="C130" i="6"/>
  <c r="D130" i="6" s="1"/>
  <c r="H130" i="6"/>
  <c r="T149" i="4"/>
  <c r="S149" i="4"/>
  <c r="P149" i="4"/>
  <c r="R149" i="4"/>
  <c r="N149" i="4"/>
  <c r="M149" i="4"/>
  <c r="L149" i="4"/>
  <c r="I149" i="4"/>
  <c r="H149" i="4"/>
  <c r="F149" i="4"/>
  <c r="E149" i="4"/>
  <c r="D149" i="4"/>
  <c r="I156" i="3"/>
  <c r="E156" i="3"/>
  <c r="D156" i="3"/>
  <c r="C156" i="3"/>
  <c r="W156" i="2"/>
  <c r="BM169" i="1"/>
  <c r="BC169" i="1"/>
  <c r="BB169" i="1"/>
  <c r="BA169" i="1"/>
  <c r="AX169" i="1"/>
  <c r="AS169" i="1"/>
  <c r="AT169" i="1" s="1" a="1"/>
  <c r="AT169" i="1" s="1"/>
  <c r="AR169" i="1"/>
  <c r="AP169" i="1"/>
  <c r="AN169" i="1"/>
  <c r="AK169" i="1"/>
  <c r="AL169" i="1" s="1"/>
  <c r="AJ169" i="1"/>
  <c r="AB169" i="1"/>
  <c r="AF169" i="1"/>
  <c r="AE169" i="1"/>
  <c r="AD169" i="1"/>
  <c r="AC169" i="1"/>
  <c r="W169" i="1"/>
  <c r="AG169" i="1" s="1"/>
  <c r="AH169" i="1" s="1"/>
  <c r="F169" i="1"/>
  <c r="Q169" i="1" s="1"/>
  <c r="O169" i="1"/>
  <c r="P169" i="1"/>
  <c r="R169" i="1"/>
  <c r="G169" i="1"/>
  <c r="H169" i="1"/>
  <c r="H129" i="6"/>
  <c r="T148" i="4"/>
  <c r="S148" i="4"/>
  <c r="P148" i="4"/>
  <c r="R148" i="4"/>
  <c r="N148" i="4"/>
  <c r="M148" i="4"/>
  <c r="L148" i="4"/>
  <c r="I148" i="4"/>
  <c r="H148" i="4"/>
  <c r="E148" i="4"/>
  <c r="F148" i="4"/>
  <c r="D148" i="4"/>
  <c r="I155" i="3"/>
  <c r="C155" i="3"/>
  <c r="D155" i="3"/>
  <c r="E155" i="3" s="1"/>
  <c r="W155" i="2"/>
  <c r="BM168" i="1"/>
  <c r="BL168" i="1"/>
  <c r="BC168" i="1"/>
  <c r="BB168" i="1"/>
  <c r="BA168" i="1"/>
  <c r="AX168" i="1"/>
  <c r="AT168" i="1" a="1"/>
  <c r="AT168" i="1" s="1"/>
  <c r="AS168" i="1"/>
  <c r="AR168" i="1"/>
  <c r="AP168" i="1"/>
  <c r="AN168" i="1"/>
  <c r="AK168" i="1"/>
  <c r="AL168" i="1" s="1"/>
  <c r="AJ168" i="1"/>
  <c r="C129" i="6"/>
  <c r="D129" i="6" s="1"/>
  <c r="AB168" i="1"/>
  <c r="AF168" i="1"/>
  <c r="AD168" i="1"/>
  <c r="AC168" i="1"/>
  <c r="AE168" i="1"/>
  <c r="W168" i="1"/>
  <c r="AG168" i="1" s="1"/>
  <c r="AH168" i="1" s="1"/>
  <c r="F168" i="1"/>
  <c r="O168" i="1" s="1"/>
  <c r="G168" i="1"/>
  <c r="H168" i="1"/>
  <c r="C128" i="6"/>
  <c r="D128" i="6"/>
  <c r="H128" i="6"/>
  <c r="E147" i="4"/>
  <c r="F147" i="4"/>
  <c r="I147" i="4"/>
  <c r="H147" i="4"/>
  <c r="D147" i="4"/>
  <c r="L147" i="4"/>
  <c r="M147" i="4"/>
  <c r="N147" i="4" s="1"/>
  <c r="P147" i="4"/>
  <c r="R147" i="4"/>
  <c r="S147" i="4"/>
  <c r="AK167" i="1"/>
  <c r="AL167" i="1" s="1"/>
  <c r="C154" i="3"/>
  <c r="D154" i="3"/>
  <c r="E154" i="3" s="1"/>
  <c r="D153" i="3"/>
  <c r="I154" i="3"/>
  <c r="W154" i="2"/>
  <c r="BM167" i="1"/>
  <c r="BL167" i="1"/>
  <c r="AX167" i="1"/>
  <c r="BC167" i="1"/>
  <c r="BA167" i="1"/>
  <c r="AS167" i="1"/>
  <c r="AJ167" i="1"/>
  <c r="AF167" i="1"/>
  <c r="AE167" i="1"/>
  <c r="AD167" i="1"/>
  <c r="AC167" i="1"/>
  <c r="W167" i="1"/>
  <c r="AG167" i="1" s="1"/>
  <c r="AH167" i="1" s="1"/>
  <c r="R167" i="1"/>
  <c r="Q167" i="1"/>
  <c r="P167" i="1"/>
  <c r="O167" i="1"/>
  <c r="H167" i="1"/>
  <c r="G167" i="1"/>
  <c r="F167" i="1"/>
  <c r="AY167" i="1" s="1"/>
  <c r="AB167" i="1"/>
  <c r="AN167" i="1"/>
  <c r="AP167" i="1"/>
  <c r="AR167" i="1"/>
  <c r="AT167" i="1" a="1"/>
  <c r="AT167" i="1" s="1"/>
  <c r="BB167" i="1"/>
  <c r="C127" i="6"/>
  <c r="D127" i="6"/>
  <c r="H127" i="6"/>
  <c r="S146" i="4"/>
  <c r="P146" i="4"/>
  <c r="N146" i="4"/>
  <c r="M146" i="4"/>
  <c r="L146" i="4"/>
  <c r="I146" i="4"/>
  <c r="H146" i="4"/>
  <c r="F146" i="4"/>
  <c r="E146" i="4"/>
  <c r="D146" i="4"/>
  <c r="T146" i="4"/>
  <c r="R146" i="4"/>
  <c r="I153" i="3"/>
  <c r="E153" i="3"/>
  <c r="C153" i="3"/>
  <c r="W153" i="2"/>
  <c r="BM166" i="1"/>
  <c r="BA166" i="1"/>
  <c r="BB166" i="1"/>
  <c r="BC166" i="1"/>
  <c r="AY166" i="1"/>
  <c r="AX166" i="1"/>
  <c r="AS166" i="1"/>
  <c r="AT166" i="1" s="1" a="1"/>
  <c r="AT166" i="1" s="1"/>
  <c r="AK166" i="1"/>
  <c r="AL166" i="1" s="1"/>
  <c r="P166" i="1"/>
  <c r="O166" i="1"/>
  <c r="H166" i="1"/>
  <c r="G166" i="1"/>
  <c r="F166" i="1"/>
  <c r="R166" i="1" s="1"/>
  <c r="W166" i="1"/>
  <c r="AB166" i="1"/>
  <c r="AC166" i="1"/>
  <c r="AD166" i="1"/>
  <c r="AE166" i="1"/>
  <c r="AF166" i="1"/>
  <c r="AJ166" i="1"/>
  <c r="AN166" i="1"/>
  <c r="AP166" i="1"/>
  <c r="AR166" i="1"/>
  <c r="BA165" i="1"/>
  <c r="C126" i="6"/>
  <c r="D126" i="6" s="1"/>
  <c r="H126" i="6"/>
  <c r="T145" i="4"/>
  <c r="R145" i="4"/>
  <c r="S145" i="4"/>
  <c r="L145" i="4"/>
  <c r="N145" i="4"/>
  <c r="M145" i="4"/>
  <c r="I145" i="4"/>
  <c r="H145" i="4"/>
  <c r="F145" i="4"/>
  <c r="E145" i="4"/>
  <c r="D145" i="4"/>
  <c r="P145" i="4"/>
  <c r="I152" i="3"/>
  <c r="C152" i="3"/>
  <c r="D152" i="3"/>
  <c r="E152" i="3"/>
  <c r="W152" i="2"/>
  <c r="BM165" i="1"/>
  <c r="BC165" i="1"/>
  <c r="BB165" i="1"/>
  <c r="AX165" i="1"/>
  <c r="AS165" i="1"/>
  <c r="AT165" i="1" s="1" a="1"/>
  <c r="AT165" i="1" s="1"/>
  <c r="AR165" i="1"/>
  <c r="AP165" i="1"/>
  <c r="AK165" i="1"/>
  <c r="AL165" i="1" s="1"/>
  <c r="AJ165" i="1"/>
  <c r="AC165" i="1"/>
  <c r="H165" i="1"/>
  <c r="G165" i="1"/>
  <c r="F165" i="1"/>
  <c r="R165" i="1" s="1"/>
  <c r="W165" i="1"/>
  <c r="AG165" i="1" s="1"/>
  <c r="AB165" i="1"/>
  <c r="AD165" i="1"/>
  <c r="AE165" i="1"/>
  <c r="AF165" i="1"/>
  <c r="AN165" i="1"/>
  <c r="AK160" i="1"/>
  <c r="AL160" i="1" s="1"/>
  <c r="BM164" i="1"/>
  <c r="F164" i="1"/>
  <c r="AK164" i="1"/>
  <c r="AL164" i="1" s="1"/>
  <c r="AE164" i="1"/>
  <c r="AD164" i="1"/>
  <c r="AC164" i="1"/>
  <c r="C125" i="6"/>
  <c r="D125" i="6" s="1"/>
  <c r="H125" i="6"/>
  <c r="F143" i="4"/>
  <c r="E143" i="4"/>
  <c r="I143" i="4"/>
  <c r="S144" i="4"/>
  <c r="P144" i="4"/>
  <c r="M144" i="4"/>
  <c r="E144" i="4"/>
  <c r="D144" i="4"/>
  <c r="F144" i="4"/>
  <c r="H144" i="4"/>
  <c r="N144" i="4" s="1"/>
  <c r="I144" i="4"/>
  <c r="L144" i="4"/>
  <c r="R144" i="4"/>
  <c r="D151" i="3"/>
  <c r="C151" i="3"/>
  <c r="E151" i="3"/>
  <c r="I151" i="3"/>
  <c r="W151" i="2"/>
  <c r="BC164" i="1"/>
  <c r="BB164" i="1"/>
  <c r="BA164" i="1"/>
  <c r="AX164" i="1"/>
  <c r="H164" i="1"/>
  <c r="G164" i="1"/>
  <c r="W164" i="1"/>
  <c r="AG164" i="1" s="1"/>
  <c r="AB164" i="1"/>
  <c r="AF164" i="1"/>
  <c r="AJ164" i="1"/>
  <c r="AN164" i="1"/>
  <c r="AP164" i="1"/>
  <c r="AR164" i="1"/>
  <c r="AS164" i="1"/>
  <c r="AT164" i="1" s="1" a="1"/>
  <c r="AT164" i="1" s="1"/>
  <c r="C124" i="6"/>
  <c r="D124" i="6" s="1"/>
  <c r="H124" i="6"/>
  <c r="R143" i="4"/>
  <c r="S143" i="4"/>
  <c r="T143" i="4" s="1"/>
  <c r="P143" i="4"/>
  <c r="N143" i="4"/>
  <c r="M143" i="4"/>
  <c r="L143" i="4"/>
  <c r="I142" i="4"/>
  <c r="H143" i="4"/>
  <c r="D143" i="4"/>
  <c r="C150" i="3"/>
  <c r="E150" i="3"/>
  <c r="I150" i="3"/>
  <c r="D150" i="3"/>
  <c r="W150" i="2"/>
  <c r="BM163" i="1"/>
  <c r="BC163" i="1"/>
  <c r="BB163" i="1"/>
  <c r="BA163" i="1"/>
  <c r="AX163" i="1"/>
  <c r="AK163" i="1"/>
  <c r="AL163" i="1" s="1"/>
  <c r="AS163" i="1"/>
  <c r="AT163" i="1" s="1" a="1"/>
  <c r="AT163" i="1" s="1"/>
  <c r="AE163" i="1"/>
  <c r="H163" i="1"/>
  <c r="F163" i="1"/>
  <c r="Q163" i="1" s="1"/>
  <c r="G163" i="1"/>
  <c r="P163" i="1"/>
  <c r="W163" i="1"/>
  <c r="AB163" i="1"/>
  <c r="AC163" i="1"/>
  <c r="AD163" i="1"/>
  <c r="AF163" i="1"/>
  <c r="AJ163" i="1"/>
  <c r="AN163" i="1"/>
  <c r="AP163" i="1"/>
  <c r="AR163" i="1"/>
  <c r="BM162" i="1"/>
  <c r="I149" i="3"/>
  <c r="E149" i="3"/>
  <c r="D149" i="3"/>
  <c r="C149" i="3"/>
  <c r="C123" i="6"/>
  <c r="D123" i="6" s="1"/>
  <c r="H123" i="6"/>
  <c r="P142" i="4"/>
  <c r="M142" i="4"/>
  <c r="L142" i="4"/>
  <c r="F142" i="4"/>
  <c r="H142" i="4"/>
  <c r="N142" i="4" s="1"/>
  <c r="D142" i="4"/>
  <c r="E142" i="4"/>
  <c r="R142" i="4"/>
  <c r="S142" i="4"/>
  <c r="T142" i="4"/>
  <c r="W149" i="2"/>
  <c r="BC162" i="1"/>
  <c r="BB162" i="1"/>
  <c r="BA162" i="1"/>
  <c r="AX162" i="1"/>
  <c r="AK162" i="1"/>
  <c r="AL162" i="1" s="1"/>
  <c r="AS162" i="1"/>
  <c r="AT162" i="1" s="1" a="1"/>
  <c r="AT162" i="1" s="1"/>
  <c r="AE162" i="1"/>
  <c r="H162" i="1"/>
  <c r="K171" i="1" s="1"/>
  <c r="N171" i="1" s="1"/>
  <c r="G162" i="1"/>
  <c r="J171" i="1" s="1"/>
  <c r="M171" i="1" s="1"/>
  <c r="F162" i="1"/>
  <c r="R162" i="1" s="1"/>
  <c r="W162" i="1"/>
  <c r="AG162" i="1" s="1"/>
  <c r="AB162" i="1"/>
  <c r="AC162" i="1"/>
  <c r="AD162" i="1"/>
  <c r="AF162" i="1"/>
  <c r="AJ162" i="1"/>
  <c r="AN162" i="1"/>
  <c r="AP162" i="1"/>
  <c r="AR162" i="1"/>
  <c r="E141" i="4"/>
  <c r="S141" i="4"/>
  <c r="M141" i="4"/>
  <c r="N141" i="4" s="1"/>
  <c r="I141" i="4"/>
  <c r="H141" i="4"/>
  <c r="F141" i="4"/>
  <c r="D141" i="4"/>
  <c r="K141" i="4"/>
  <c r="L141" i="4"/>
  <c r="P141" i="4"/>
  <c r="R141" i="4"/>
  <c r="T141" i="4"/>
  <c r="E140" i="4"/>
  <c r="W148" i="2"/>
  <c r="I148" i="3"/>
  <c r="E148" i="3"/>
  <c r="D148" i="3"/>
  <c r="C148" i="3"/>
  <c r="BC161" i="1"/>
  <c r="BB161" i="1"/>
  <c r="BA161" i="1"/>
  <c r="AX161" i="1"/>
  <c r="AS161" i="1"/>
  <c r="AT161" i="1" s="1" a="1"/>
  <c r="AT161" i="1" s="1"/>
  <c r="AK161" i="1"/>
  <c r="AE161" i="1"/>
  <c r="H161" i="1"/>
  <c r="K172" i="1" s="1"/>
  <c r="N172" i="1" s="1"/>
  <c r="G161" i="1"/>
  <c r="M172" i="1" s="1"/>
  <c r="F161" i="1"/>
  <c r="I172" i="1" s="1"/>
  <c r="L172" i="1" s="1"/>
  <c r="W161" i="1"/>
  <c r="AB161" i="1"/>
  <c r="AC161" i="1"/>
  <c r="AD161" i="1"/>
  <c r="AF161" i="1"/>
  <c r="AG161" i="1"/>
  <c r="AJ161" i="1"/>
  <c r="AL161" i="1"/>
  <c r="AN161" i="1"/>
  <c r="AP161" i="1"/>
  <c r="AR161" i="1"/>
  <c r="BM161" i="1"/>
  <c r="C122" i="6"/>
  <c r="D122" i="6" s="1"/>
  <c r="H122" i="6"/>
  <c r="D140" i="4"/>
  <c r="BM160" i="1"/>
  <c r="AE160" i="1"/>
  <c r="AC160" i="1"/>
  <c r="C147" i="3"/>
  <c r="D147" i="3"/>
  <c r="E147" i="3" s="1"/>
  <c r="K140" i="4"/>
  <c r="P140" i="4"/>
  <c r="I140" i="4"/>
  <c r="F140" i="4"/>
  <c r="F160" i="1"/>
  <c r="O160" i="1" s="1"/>
  <c r="Q160" i="1"/>
  <c r="R140" i="4"/>
  <c r="S140" i="4"/>
  <c r="T140" i="4" s="1"/>
  <c r="M140" i="4"/>
  <c r="N140" i="4" s="1"/>
  <c r="H140" i="4"/>
  <c r="L140" i="4"/>
  <c r="F139" i="4"/>
  <c r="E146" i="3"/>
  <c r="I147" i="3"/>
  <c r="W147" i="2"/>
  <c r="AR160" i="1"/>
  <c r="AS160" i="1"/>
  <c r="AT160" i="1" s="1" a="1"/>
  <c r="AT160" i="1" s="1"/>
  <c r="BB160" i="1"/>
  <c r="BC160" i="1"/>
  <c r="G160" i="1"/>
  <c r="H160" i="1"/>
  <c r="W160" i="1"/>
  <c r="AB160" i="1"/>
  <c r="AD160" i="1"/>
  <c r="AF160" i="1"/>
  <c r="AJ160" i="1"/>
  <c r="AN160" i="1"/>
  <c r="AP160" i="1"/>
  <c r="AX160" i="1"/>
  <c r="BD171" i="1" s="1"/>
  <c r="BA160" i="1"/>
  <c r="C121" i="6"/>
  <c r="D121" i="6" s="1"/>
  <c r="H121" i="6"/>
  <c r="I139" i="4"/>
  <c r="I138" i="4"/>
  <c r="K139" i="4"/>
  <c r="D139" i="4"/>
  <c r="E139" i="4"/>
  <c r="H139" i="4"/>
  <c r="L139" i="4"/>
  <c r="M139" i="4"/>
  <c r="P139" i="4"/>
  <c r="R139" i="4"/>
  <c r="S139" i="4"/>
  <c r="C146" i="3"/>
  <c r="D146" i="3"/>
  <c r="I146" i="3"/>
  <c r="W146" i="2"/>
  <c r="AX159" i="1"/>
  <c r="BD170" i="1" s="1"/>
  <c r="AE159" i="1"/>
  <c r="F159" i="1"/>
  <c r="O159" i="1" s="1"/>
  <c r="G159" i="1"/>
  <c r="J170" i="1" s="1"/>
  <c r="M170" i="1" s="1"/>
  <c r="H159" i="1"/>
  <c r="K170" i="1" s="1"/>
  <c r="N170" i="1" s="1"/>
  <c r="W159" i="1"/>
  <c r="AB159" i="1"/>
  <c r="AC159" i="1"/>
  <c r="AD159" i="1"/>
  <c r="AF159" i="1"/>
  <c r="AJ159" i="1"/>
  <c r="AK159" i="1"/>
  <c r="AL159" i="1" s="1"/>
  <c r="AN159" i="1"/>
  <c r="AP159" i="1"/>
  <c r="AR159" i="1"/>
  <c r="AS159" i="1"/>
  <c r="AT159" i="1" a="1"/>
  <c r="AT159" i="1" s="1"/>
  <c r="BA159" i="1"/>
  <c r="BB159" i="1"/>
  <c r="BC159" i="1"/>
  <c r="BM159" i="1"/>
  <c r="H120" i="6"/>
  <c r="C120" i="6"/>
  <c r="D120" i="6" s="1"/>
  <c r="C119" i="6"/>
  <c r="D119" i="6"/>
  <c r="H119" i="6"/>
  <c r="S138" i="4"/>
  <c r="T138" i="4"/>
  <c r="P138" i="4"/>
  <c r="R138" i="4"/>
  <c r="M138" i="4"/>
  <c r="N138" i="4"/>
  <c r="K138" i="4"/>
  <c r="L138" i="4"/>
  <c r="H138" i="4"/>
  <c r="E138" i="4"/>
  <c r="F138" i="4"/>
  <c r="D138" i="4"/>
  <c r="I145" i="3"/>
  <c r="C145" i="3"/>
  <c r="D145" i="3"/>
  <c r="E145" i="3"/>
  <c r="W145" i="2"/>
  <c r="BM158" i="1"/>
  <c r="BA158" i="1"/>
  <c r="BB158" i="1"/>
  <c r="BC158" i="1"/>
  <c r="AX158" i="1"/>
  <c r="AY158" i="1" s="1"/>
  <c r="AS158" i="1"/>
  <c r="AT158" i="1" s="1" a="1"/>
  <c r="AT158" i="1" s="1"/>
  <c r="AK158" i="1"/>
  <c r="AL158" i="1" s="1"/>
  <c r="AN158" i="1"/>
  <c r="AR158" i="1"/>
  <c r="AJ158" i="1"/>
  <c r="AP158" i="1"/>
  <c r="AB158" i="1"/>
  <c r="AF158" i="1"/>
  <c r="AE158" i="1"/>
  <c r="AD158" i="1"/>
  <c r="AC158" i="1"/>
  <c r="W158" i="1"/>
  <c r="F158" i="1"/>
  <c r="O158" i="1" s="1"/>
  <c r="P158" i="1"/>
  <c r="G158" i="1"/>
  <c r="J169" i="1" s="1"/>
  <c r="M169" i="1" s="1"/>
  <c r="H158" i="1"/>
  <c r="K169" i="1" s="1"/>
  <c r="N169" i="1" s="1"/>
  <c r="H118" i="6"/>
  <c r="S137" i="4"/>
  <c r="T137" i="4"/>
  <c r="P137" i="4"/>
  <c r="R137" i="4"/>
  <c r="M137" i="4"/>
  <c r="N137" i="4" s="1"/>
  <c r="K137" i="4"/>
  <c r="L137" i="4"/>
  <c r="H137" i="4"/>
  <c r="I137" i="4"/>
  <c r="D137" i="4"/>
  <c r="E137" i="4"/>
  <c r="F137" i="4"/>
  <c r="I144" i="3"/>
  <c r="C144" i="3"/>
  <c r="D144" i="3"/>
  <c r="E144" i="3"/>
  <c r="W144" i="2"/>
  <c r="BM157" i="1"/>
  <c r="BC157" i="1"/>
  <c r="BB157" i="1"/>
  <c r="BA157" i="1"/>
  <c r="AX157" i="1"/>
  <c r="BD167" i="1" s="1"/>
  <c r="AS157" i="1"/>
  <c r="AT157" i="1" s="1" a="1"/>
  <c r="AT157" i="1" s="1"/>
  <c r="AR157" i="1"/>
  <c r="AP157" i="1"/>
  <c r="AN157" i="1"/>
  <c r="AK157" i="1"/>
  <c r="AL157" i="1" s="1"/>
  <c r="AJ157" i="1"/>
  <c r="AB157" i="1"/>
  <c r="AF157" i="1"/>
  <c r="AE157" i="1"/>
  <c r="AD157" i="1"/>
  <c r="AC157" i="1"/>
  <c r="W157" i="1"/>
  <c r="H157" i="1"/>
  <c r="K167" i="1" s="1"/>
  <c r="N167" i="1" s="1"/>
  <c r="G157" i="1"/>
  <c r="J168" i="1" s="1"/>
  <c r="M168" i="1" s="1"/>
  <c r="F157" i="1"/>
  <c r="O157" i="1" s="1"/>
  <c r="C118" i="6"/>
  <c r="D118" i="6" s="1"/>
  <c r="H117" i="6"/>
  <c r="T136" i="4"/>
  <c r="S136" i="4"/>
  <c r="P136" i="4"/>
  <c r="R136" i="4"/>
  <c r="N136" i="4"/>
  <c r="M136" i="4"/>
  <c r="K136" i="4"/>
  <c r="L136" i="4"/>
  <c r="I136" i="4"/>
  <c r="H136" i="4"/>
  <c r="F136" i="4"/>
  <c r="E136" i="4"/>
  <c r="D136" i="4"/>
  <c r="I143" i="3"/>
  <c r="E143" i="3"/>
  <c r="D143" i="3"/>
  <c r="C143" i="3"/>
  <c r="W143" i="2"/>
  <c r="BM156" i="1"/>
  <c r="BA156" i="1"/>
  <c r="BB156" i="1"/>
  <c r="BC156" i="1"/>
  <c r="AX156" i="1"/>
  <c r="AS156" i="1"/>
  <c r="AT156" i="1" s="1" a="1"/>
  <c r="AT156" i="1" s="1"/>
  <c r="AK156" i="1"/>
  <c r="AL156" i="1" s="1"/>
  <c r="AN156" i="1"/>
  <c r="AR156" i="1"/>
  <c r="AJ156" i="1"/>
  <c r="AP156" i="1"/>
  <c r="AB156" i="1"/>
  <c r="AF156" i="1"/>
  <c r="AE156" i="1"/>
  <c r="AD156" i="1"/>
  <c r="AC156" i="1"/>
  <c r="W156" i="1"/>
  <c r="G156" i="1"/>
  <c r="J167" i="1" s="1"/>
  <c r="M167" i="1" s="1"/>
  <c r="F156" i="1"/>
  <c r="H156" i="1"/>
  <c r="C117" i="6"/>
  <c r="D117" i="6" s="1"/>
  <c r="H116" i="6"/>
  <c r="S135" i="4"/>
  <c r="T135" i="4" s="1"/>
  <c r="P135" i="4"/>
  <c r="R135" i="4"/>
  <c r="M135" i="4"/>
  <c r="N135" i="4" s="1"/>
  <c r="K135" i="4"/>
  <c r="L135" i="4"/>
  <c r="I142" i="3"/>
  <c r="C142" i="3"/>
  <c r="D142" i="3"/>
  <c r="E142" i="3" s="1"/>
  <c r="W142" i="2"/>
  <c r="BM155" i="1"/>
  <c r="BA155" i="1"/>
  <c r="BB155" i="1"/>
  <c r="BC155" i="1"/>
  <c r="AX155" i="1"/>
  <c r="BD166" i="1" s="1"/>
  <c r="AS155" i="1"/>
  <c r="AT155" i="1" s="1" a="1"/>
  <c r="AT155" i="1" s="1"/>
  <c r="AR155" i="1"/>
  <c r="AP155" i="1"/>
  <c r="AN155" i="1"/>
  <c r="AK155" i="1"/>
  <c r="AL155" i="1" s="1"/>
  <c r="AJ155" i="1"/>
  <c r="AB155" i="1"/>
  <c r="AF155" i="1"/>
  <c r="AE155" i="1"/>
  <c r="AD155" i="1"/>
  <c r="AC155" i="1"/>
  <c r="W155" i="1"/>
  <c r="F155" i="1"/>
  <c r="O155" i="1" s="1"/>
  <c r="G155" i="1"/>
  <c r="H155" i="1"/>
  <c r="C116" i="6"/>
  <c r="D116" i="6" s="1"/>
  <c r="H135" i="4"/>
  <c r="I135" i="4"/>
  <c r="E135" i="4"/>
  <c r="F135" i="4"/>
  <c r="D135" i="4"/>
  <c r="AC154" i="1"/>
  <c r="H115" i="6"/>
  <c r="C115" i="6"/>
  <c r="D115" i="6" s="1"/>
  <c r="S134" i="4"/>
  <c r="P134" i="4"/>
  <c r="R134" i="4"/>
  <c r="M134" i="4"/>
  <c r="N134" i="4" s="1"/>
  <c r="K134" i="4"/>
  <c r="L134" i="4"/>
  <c r="D134" i="4"/>
  <c r="E134" i="4"/>
  <c r="F134" i="4"/>
  <c r="H134" i="4"/>
  <c r="I134" i="4"/>
  <c r="I141" i="3"/>
  <c r="C141" i="3"/>
  <c r="D141" i="3"/>
  <c r="W141" i="2"/>
  <c r="BM154" i="1"/>
  <c r="BA154" i="1"/>
  <c r="BB154" i="1"/>
  <c r="BC154" i="1"/>
  <c r="AX154" i="1"/>
  <c r="BD165" i="1" s="1"/>
  <c r="AS154" i="1"/>
  <c r="AT154" i="1" s="1" a="1"/>
  <c r="AT154" i="1" s="1"/>
  <c r="AR154" i="1"/>
  <c r="AP154" i="1"/>
  <c r="AN154" i="1"/>
  <c r="AJ154" i="1"/>
  <c r="AK154" i="1"/>
  <c r="AL154" i="1" s="1"/>
  <c r="AB154" i="1"/>
  <c r="AF154" i="1"/>
  <c r="AE154" i="1"/>
  <c r="AD154" i="1"/>
  <c r="W154" i="1"/>
  <c r="F154" i="1"/>
  <c r="BL154" i="1" s="1"/>
  <c r="G154" i="1"/>
  <c r="H154" i="1"/>
  <c r="K165" i="1" s="1"/>
  <c r="N165" i="1" s="1"/>
  <c r="I140" i="3"/>
  <c r="AK153" i="1"/>
  <c r="F138" i="1"/>
  <c r="H114" i="6"/>
  <c r="C114" i="6"/>
  <c r="D114" i="6" s="1"/>
  <c r="S133" i="4"/>
  <c r="T133" i="4" s="1"/>
  <c r="P133" i="4"/>
  <c r="R133" i="4"/>
  <c r="M133" i="4"/>
  <c r="N133" i="4" s="1"/>
  <c r="K133" i="4"/>
  <c r="L133" i="4"/>
  <c r="I133" i="4"/>
  <c r="H133" i="4"/>
  <c r="F133" i="4"/>
  <c r="E133" i="4"/>
  <c r="D133" i="4"/>
  <c r="D140" i="3"/>
  <c r="C140" i="3"/>
  <c r="W140" i="2"/>
  <c r="BM153" i="1"/>
  <c r="BC153" i="1"/>
  <c r="BB153" i="1"/>
  <c r="BA153" i="1"/>
  <c r="AX153" i="1"/>
  <c r="AS153" i="1"/>
  <c r="AT153" i="1" s="1" a="1"/>
  <c r="AT153" i="1" s="1"/>
  <c r="AS152" i="1"/>
  <c r="AT152" i="1" s="1" a="1"/>
  <c r="AT152" i="1" s="1"/>
  <c r="AL153" i="1"/>
  <c r="AN153" i="1"/>
  <c r="AR153" i="1"/>
  <c r="AJ153" i="1"/>
  <c r="AP153" i="1"/>
  <c r="AB153" i="1"/>
  <c r="AF153" i="1"/>
  <c r="AD153" i="1"/>
  <c r="AC153" i="1"/>
  <c r="AE153" i="1"/>
  <c r="W153" i="1"/>
  <c r="F153" i="1"/>
  <c r="O153" i="1" s="1"/>
  <c r="G153" i="1"/>
  <c r="H153" i="1"/>
  <c r="C113" i="6"/>
  <c r="D113" i="6" s="1"/>
  <c r="H113" i="6"/>
  <c r="H108" i="6"/>
  <c r="H109" i="6"/>
  <c r="H110" i="6"/>
  <c r="H111" i="6"/>
  <c r="H112" i="6"/>
  <c r="C112" i="6"/>
  <c r="D112" i="6" s="1"/>
  <c r="P132" i="4"/>
  <c r="K132" i="4"/>
  <c r="D132" i="4"/>
  <c r="E132" i="4"/>
  <c r="F132" i="4"/>
  <c r="H132" i="4"/>
  <c r="I132" i="4"/>
  <c r="L132" i="4"/>
  <c r="M132" i="4"/>
  <c r="R132" i="4"/>
  <c r="S132" i="4"/>
  <c r="W139" i="2"/>
  <c r="C139" i="3"/>
  <c r="D139" i="3"/>
  <c r="I139" i="3"/>
  <c r="F152" i="1"/>
  <c r="O152" i="1" s="1"/>
  <c r="G152" i="1"/>
  <c r="H152" i="1"/>
  <c r="W152" i="1"/>
  <c r="AB152" i="1"/>
  <c r="AC152" i="1"/>
  <c r="AD152" i="1"/>
  <c r="AE152" i="1"/>
  <c r="AF152" i="1"/>
  <c r="AJ152" i="1"/>
  <c r="AK152" i="1"/>
  <c r="AL152" i="1" s="1"/>
  <c r="AN152" i="1"/>
  <c r="AP152" i="1"/>
  <c r="AR152" i="1"/>
  <c r="AX152" i="1"/>
  <c r="BA152" i="1"/>
  <c r="BB152" i="1"/>
  <c r="BC152" i="1"/>
  <c r="BM152" i="1"/>
  <c r="BM151" i="1"/>
  <c r="AB143" i="1"/>
  <c r="W143" i="1"/>
  <c r="C111" i="6"/>
  <c r="D111" i="6" s="1"/>
  <c r="D131" i="4"/>
  <c r="E131" i="4"/>
  <c r="F131" i="4"/>
  <c r="H131" i="4"/>
  <c r="I131" i="4"/>
  <c r="L131" i="4"/>
  <c r="M131" i="4"/>
  <c r="P131" i="4"/>
  <c r="R131" i="4"/>
  <c r="S131" i="4"/>
  <c r="C138" i="3"/>
  <c r="D138" i="3"/>
  <c r="I138" i="3"/>
  <c r="W138" i="2"/>
  <c r="AX151" i="1"/>
  <c r="BA151" i="1"/>
  <c r="BB151" i="1"/>
  <c r="BC151" i="1"/>
  <c r="AK150" i="1"/>
  <c r="F151" i="1"/>
  <c r="BL151" i="1" s="1"/>
  <c r="G151" i="1"/>
  <c r="H151" i="1"/>
  <c r="AS151" i="1"/>
  <c r="AT151" i="1" s="1" a="1"/>
  <c r="AT151" i="1" s="1"/>
  <c r="AR151" i="1"/>
  <c r="AP151" i="1"/>
  <c r="AN151" i="1"/>
  <c r="AK151" i="1"/>
  <c r="AL151" i="1" s="1"/>
  <c r="AJ151" i="1"/>
  <c r="AF151" i="1"/>
  <c r="AE151" i="1"/>
  <c r="AD151" i="1"/>
  <c r="AC151" i="1"/>
  <c r="AB151" i="1"/>
  <c r="F149" i="1"/>
  <c r="G149" i="1"/>
  <c r="H149" i="1"/>
  <c r="F150" i="1"/>
  <c r="G150" i="1"/>
  <c r="H150" i="1"/>
  <c r="W151" i="1"/>
  <c r="C106" i="6"/>
  <c r="BE174" i="1" l="1"/>
  <c r="AZ174" i="1"/>
  <c r="BE173" i="1"/>
  <c r="AZ172" i="1"/>
  <c r="K168" i="1"/>
  <c r="N168" i="1" s="1"/>
  <c r="I169" i="1"/>
  <c r="L169" i="1" s="1"/>
  <c r="J165" i="1"/>
  <c r="M165" i="1" s="1"/>
  <c r="O165" i="1"/>
  <c r="AY169" i="1"/>
  <c r="AZ169" i="1" s="1"/>
  <c r="P165" i="1"/>
  <c r="Q165" i="1"/>
  <c r="O170" i="1"/>
  <c r="BL171" i="1"/>
  <c r="P172" i="1"/>
  <c r="I166" i="1"/>
  <c r="L166" i="1" s="1"/>
  <c r="I167" i="1"/>
  <c r="BD169" i="1"/>
  <c r="BE169" i="1" s="1"/>
  <c r="BD168" i="1"/>
  <c r="BE168" i="1" s="1"/>
  <c r="AG163" i="1"/>
  <c r="AH163" i="1" s="1"/>
  <c r="AG157" i="1"/>
  <c r="Q166" i="1"/>
  <c r="BL169" i="1"/>
  <c r="K166" i="1"/>
  <c r="N166" i="1" s="1"/>
  <c r="R168" i="1"/>
  <c r="I170" i="1"/>
  <c r="L170" i="1" s="1"/>
  <c r="P168" i="1"/>
  <c r="AY165" i="1"/>
  <c r="AY171" i="1"/>
  <c r="AZ171" i="1" s="1"/>
  <c r="J166" i="1"/>
  <c r="M166" i="1" s="1"/>
  <c r="I168" i="1"/>
  <c r="L168" i="1" s="1"/>
  <c r="AY168" i="1"/>
  <c r="AZ168" i="1" s="1"/>
  <c r="I171" i="1"/>
  <c r="BN172" i="1"/>
  <c r="Q171" i="1"/>
  <c r="T150" i="4"/>
  <c r="N150" i="4"/>
  <c r="AG170" i="1"/>
  <c r="AZ170" i="1"/>
  <c r="AH170" i="1"/>
  <c r="R170" i="1"/>
  <c r="Q170" i="1"/>
  <c r="P170" i="1"/>
  <c r="BL170" i="1"/>
  <c r="Q168" i="1"/>
  <c r="T147" i="4"/>
  <c r="AZ167" i="1"/>
  <c r="AY163" i="1"/>
  <c r="AZ163" i="1" s="1"/>
  <c r="AY161" i="1"/>
  <c r="AG166" i="1"/>
  <c r="AH166" i="1" s="1"/>
  <c r="AG154" i="1"/>
  <c r="AH154" i="1" s="1"/>
  <c r="AG158" i="1"/>
  <c r="AH158" i="1" s="1"/>
  <c r="J164" i="1"/>
  <c r="M164" i="1" s="1"/>
  <c r="I164" i="1"/>
  <c r="L164" i="1" s="1"/>
  <c r="K164" i="1"/>
  <c r="N164" i="1" s="1"/>
  <c r="I165" i="1"/>
  <c r="L165" i="1" s="1"/>
  <c r="BD164" i="1"/>
  <c r="BL166" i="1"/>
  <c r="AZ166" i="1"/>
  <c r="AH165" i="1"/>
  <c r="BL165" i="1"/>
  <c r="T144" i="4"/>
  <c r="BN164" i="1"/>
  <c r="O164" i="1"/>
  <c r="AY164" i="1"/>
  <c r="AZ164" i="1" s="1"/>
  <c r="Q164" i="1"/>
  <c r="P164" i="1"/>
  <c r="AH164" i="1"/>
  <c r="BL164" i="1"/>
  <c r="R164" i="1"/>
  <c r="AY162" i="1"/>
  <c r="AZ162" i="1" s="1"/>
  <c r="K160" i="1"/>
  <c r="N160" i="1" s="1"/>
  <c r="J160" i="1"/>
  <c r="M160" i="1" s="1"/>
  <c r="K163" i="1"/>
  <c r="N163" i="1" s="1"/>
  <c r="J163" i="1"/>
  <c r="M163" i="1" s="1"/>
  <c r="BD163" i="1"/>
  <c r="K161" i="1"/>
  <c r="N161" i="1" s="1"/>
  <c r="BD162" i="1"/>
  <c r="I160" i="1"/>
  <c r="L160" i="1" s="1"/>
  <c r="AZ158" i="1"/>
  <c r="AH162" i="1"/>
  <c r="BN160" i="1"/>
  <c r="P157" i="1"/>
  <c r="Q157" i="1"/>
  <c r="AH157" i="1"/>
  <c r="I162" i="1"/>
  <c r="L162" i="1" s="1"/>
  <c r="BL162" i="1"/>
  <c r="O163" i="1"/>
  <c r="AY160" i="1"/>
  <c r="AZ160" i="1" s="1"/>
  <c r="J162" i="1"/>
  <c r="M162" i="1" s="1"/>
  <c r="AY159" i="1"/>
  <c r="AZ159" i="1" s="1"/>
  <c r="K162" i="1"/>
  <c r="N162" i="1" s="1"/>
  <c r="O162" i="1"/>
  <c r="P162" i="1"/>
  <c r="Q162" i="1"/>
  <c r="AY156" i="1"/>
  <c r="AZ156" i="1" s="1"/>
  <c r="BL158" i="1"/>
  <c r="R163" i="1"/>
  <c r="BL157" i="1"/>
  <c r="I163" i="1"/>
  <c r="L163" i="1" s="1"/>
  <c r="R157" i="1"/>
  <c r="J161" i="1"/>
  <c r="M161" i="1" s="1"/>
  <c r="BL163" i="1"/>
  <c r="I161" i="1"/>
  <c r="O161" i="1"/>
  <c r="AH161" i="1"/>
  <c r="R161" i="1"/>
  <c r="BL161" i="1"/>
  <c r="Q161" i="1"/>
  <c r="P161" i="1"/>
  <c r="AZ161" i="1"/>
  <c r="AG160" i="1"/>
  <c r="AH160" i="1" s="1"/>
  <c r="BL160" i="1"/>
  <c r="R160" i="1"/>
  <c r="P160" i="1"/>
  <c r="T139" i="4"/>
  <c r="N139" i="4"/>
  <c r="AG159" i="1"/>
  <c r="AH159" i="1" s="1"/>
  <c r="BL159" i="1"/>
  <c r="R159" i="1"/>
  <c r="Q159" i="1"/>
  <c r="P159" i="1"/>
  <c r="R158" i="1"/>
  <c r="Q158" i="1"/>
  <c r="Q156" i="1"/>
  <c r="BL155" i="1"/>
  <c r="R156" i="1"/>
  <c r="P156" i="1"/>
  <c r="BL156" i="1"/>
  <c r="O156" i="1"/>
  <c r="AG155" i="1"/>
  <c r="AH155" i="1" s="1"/>
  <c r="AY157" i="1"/>
  <c r="AZ157" i="1" s="1"/>
  <c r="AG156" i="1"/>
  <c r="AH156" i="1" s="1"/>
  <c r="AY155" i="1"/>
  <c r="AZ155" i="1" s="1"/>
  <c r="R155" i="1"/>
  <c r="Q155" i="1"/>
  <c r="P155" i="1"/>
  <c r="T134" i="4"/>
  <c r="E141" i="3"/>
  <c r="AY154" i="1"/>
  <c r="AZ154" i="1" s="1"/>
  <c r="R154" i="1"/>
  <c r="Q154" i="1"/>
  <c r="P154" i="1"/>
  <c r="O154" i="1"/>
  <c r="AG153" i="1"/>
  <c r="AH153" i="1" s="1"/>
  <c r="O151" i="1"/>
  <c r="R153" i="1"/>
  <c r="AY153" i="1"/>
  <c r="AZ153" i="1" s="1"/>
  <c r="P153" i="1"/>
  <c r="BL153" i="1"/>
  <c r="Q153" i="1"/>
  <c r="AY151" i="1"/>
  <c r="AZ151" i="1" s="1"/>
  <c r="AG151" i="1"/>
  <c r="AH151" i="1" s="1"/>
  <c r="T132" i="4"/>
  <c r="N132" i="4"/>
  <c r="AG152" i="1"/>
  <c r="AH152" i="1" s="1"/>
  <c r="R152" i="1"/>
  <c r="Q152" i="1"/>
  <c r="BL152" i="1"/>
  <c r="AY152" i="1"/>
  <c r="P152" i="1"/>
  <c r="N131" i="4"/>
  <c r="T131" i="4"/>
  <c r="R151" i="1"/>
  <c r="Q151" i="1"/>
  <c r="P151" i="1"/>
  <c r="C110" i="6"/>
  <c r="D110" i="6" s="1"/>
  <c r="D130" i="4"/>
  <c r="E130" i="4"/>
  <c r="F130" i="4"/>
  <c r="H130" i="4"/>
  <c r="I130" i="4"/>
  <c r="K130" i="4"/>
  <c r="L130" i="4"/>
  <c r="M130" i="4"/>
  <c r="P130" i="4"/>
  <c r="R130" i="4"/>
  <c r="S130" i="4"/>
  <c r="C137" i="3"/>
  <c r="D137" i="3"/>
  <c r="I137" i="3"/>
  <c r="AB150" i="1"/>
  <c r="W137" i="2"/>
  <c r="BL150" i="1"/>
  <c r="W150" i="1"/>
  <c r="AC150" i="1"/>
  <c r="AD150" i="1"/>
  <c r="AE150" i="1"/>
  <c r="AF150" i="1"/>
  <c r="AJ150" i="1"/>
  <c r="AL150" i="1"/>
  <c r="AN150" i="1"/>
  <c r="AP150" i="1"/>
  <c r="AR150" i="1"/>
  <c r="AS150" i="1"/>
  <c r="AT150" i="1" s="1" a="1"/>
  <c r="AT150" i="1" s="1"/>
  <c r="AX150" i="1"/>
  <c r="BD161" i="1" s="1"/>
  <c r="BA150" i="1"/>
  <c r="BB150" i="1"/>
  <c r="BC150" i="1"/>
  <c r="BM150" i="1"/>
  <c r="C109" i="6"/>
  <c r="D109" i="6" s="1"/>
  <c r="D129" i="4"/>
  <c r="E129" i="4"/>
  <c r="F129" i="4"/>
  <c r="H129" i="4"/>
  <c r="I129" i="4"/>
  <c r="K129" i="4"/>
  <c r="L129" i="4"/>
  <c r="M129" i="4"/>
  <c r="P129" i="4"/>
  <c r="R129" i="4"/>
  <c r="S129" i="4"/>
  <c r="C136" i="3"/>
  <c r="D136" i="3"/>
  <c r="I136" i="3"/>
  <c r="G129" i="1"/>
  <c r="W136" i="2"/>
  <c r="O149" i="1"/>
  <c r="W149" i="1"/>
  <c r="AB149" i="1"/>
  <c r="AC149" i="1"/>
  <c r="AD149" i="1"/>
  <c r="AE149" i="1"/>
  <c r="AF149" i="1"/>
  <c r="AJ149" i="1"/>
  <c r="AK149" i="1"/>
  <c r="AL149" i="1" s="1"/>
  <c r="AN149" i="1"/>
  <c r="AP149" i="1"/>
  <c r="AR149" i="1"/>
  <c r="AS149" i="1"/>
  <c r="AT149" i="1" s="1" a="1"/>
  <c r="AT149" i="1" s="1"/>
  <c r="AX149" i="1"/>
  <c r="BA149" i="1"/>
  <c r="BB149" i="1"/>
  <c r="BC149" i="1"/>
  <c r="BM149" i="1"/>
  <c r="D128" i="4"/>
  <c r="E128" i="4"/>
  <c r="F128" i="4"/>
  <c r="H128" i="4"/>
  <c r="I128" i="4"/>
  <c r="K128" i="4"/>
  <c r="L128" i="4"/>
  <c r="M128" i="4"/>
  <c r="P128" i="4"/>
  <c r="R128" i="4"/>
  <c r="S128" i="4"/>
  <c r="C108" i="6"/>
  <c r="D108" i="6" s="1"/>
  <c r="C135" i="3"/>
  <c r="D135" i="3"/>
  <c r="E135" i="3" s="1"/>
  <c r="I135" i="3"/>
  <c r="W135" i="2"/>
  <c r="F148" i="1"/>
  <c r="G148" i="1"/>
  <c r="J159" i="1" s="1"/>
  <c r="M159" i="1" s="1"/>
  <c r="H148" i="1"/>
  <c r="K159" i="1" s="1"/>
  <c r="N159" i="1" s="1"/>
  <c r="W148" i="1"/>
  <c r="AB148" i="1"/>
  <c r="AC148" i="1"/>
  <c r="AD148" i="1"/>
  <c r="AE148" i="1"/>
  <c r="AF148" i="1"/>
  <c r="AJ148" i="1"/>
  <c r="AK148" i="1"/>
  <c r="AL148" i="1" s="1"/>
  <c r="AN148" i="1"/>
  <c r="AP148" i="1"/>
  <c r="AR148" i="1"/>
  <c r="AS148" i="1"/>
  <c r="AT148" i="1" s="1" a="1"/>
  <c r="AT148" i="1" s="1"/>
  <c r="AX148" i="1"/>
  <c r="BA148" i="1"/>
  <c r="BB148" i="1"/>
  <c r="BC148" i="1"/>
  <c r="BM148" i="1"/>
  <c r="W134" i="2"/>
  <c r="H147" i="1"/>
  <c r="F147" i="1"/>
  <c r="G147" i="1"/>
  <c r="J158" i="1" s="1"/>
  <c r="M158" i="1" s="1"/>
  <c r="W147" i="1"/>
  <c r="AB147" i="1"/>
  <c r="AC147" i="1"/>
  <c r="AD147" i="1"/>
  <c r="AE147" i="1"/>
  <c r="AF147" i="1"/>
  <c r="AJ147" i="1"/>
  <c r="AK147" i="1"/>
  <c r="AL147" i="1" s="1"/>
  <c r="AN147" i="1"/>
  <c r="AP147" i="1"/>
  <c r="AR147" i="1"/>
  <c r="AS147" i="1"/>
  <c r="AT147" i="1" s="1" a="1"/>
  <c r="AT147" i="1" s="1"/>
  <c r="AX147" i="1"/>
  <c r="BA147" i="1"/>
  <c r="BB147" i="1"/>
  <c r="BC147" i="1"/>
  <c r="BM147" i="1"/>
  <c r="C107" i="6"/>
  <c r="D107" i="6" s="1"/>
  <c r="H107" i="6"/>
  <c r="C134" i="3"/>
  <c r="D134" i="3"/>
  <c r="E134" i="3" s="1"/>
  <c r="I134" i="3"/>
  <c r="D127" i="4"/>
  <c r="E127" i="4"/>
  <c r="F127" i="4"/>
  <c r="H127" i="4"/>
  <c r="I127" i="4"/>
  <c r="K127" i="4"/>
  <c r="L127" i="4"/>
  <c r="M127" i="4"/>
  <c r="P127" i="4"/>
  <c r="R127" i="4"/>
  <c r="S127" i="4"/>
  <c r="W133" i="2"/>
  <c r="D106" i="6"/>
  <c r="H106" i="6"/>
  <c r="C133" i="3"/>
  <c r="D133" i="3"/>
  <c r="I133" i="3"/>
  <c r="F146" i="1"/>
  <c r="G146" i="1"/>
  <c r="H146" i="1"/>
  <c r="W146" i="1"/>
  <c r="AB146" i="1"/>
  <c r="AC146" i="1"/>
  <c r="AD146" i="1"/>
  <c r="AE146" i="1"/>
  <c r="AF146" i="1"/>
  <c r="AJ146" i="1"/>
  <c r="AK146" i="1"/>
  <c r="AL146" i="1" s="1"/>
  <c r="AN146" i="1"/>
  <c r="AP146" i="1"/>
  <c r="AR146" i="1"/>
  <c r="AS146" i="1"/>
  <c r="AT146" i="1" s="1" a="1"/>
  <c r="AT146" i="1" s="1"/>
  <c r="AX146" i="1"/>
  <c r="BA146" i="1"/>
  <c r="BB146" i="1"/>
  <c r="BC146" i="1"/>
  <c r="BM146" i="1"/>
  <c r="D126" i="4"/>
  <c r="E126" i="4"/>
  <c r="F126" i="4"/>
  <c r="H126" i="4"/>
  <c r="I126" i="4"/>
  <c r="K126" i="4"/>
  <c r="L126" i="4"/>
  <c r="M126" i="4"/>
  <c r="P126" i="4"/>
  <c r="R126" i="4"/>
  <c r="S126" i="4"/>
  <c r="I132" i="3"/>
  <c r="D132" i="3"/>
  <c r="C132" i="3"/>
  <c r="W132" i="2"/>
  <c r="H145" i="1"/>
  <c r="F145" i="1"/>
  <c r="G145" i="1"/>
  <c r="W145" i="1"/>
  <c r="AB145" i="1"/>
  <c r="AC145" i="1"/>
  <c r="AD145" i="1"/>
  <c r="AE145" i="1"/>
  <c r="AF145" i="1"/>
  <c r="AJ145" i="1"/>
  <c r="AK145" i="1"/>
  <c r="AL145" i="1" s="1"/>
  <c r="AN145" i="1"/>
  <c r="AP145" i="1"/>
  <c r="AR145" i="1"/>
  <c r="AS145" i="1"/>
  <c r="AT145" i="1" s="1" a="1"/>
  <c r="AT145" i="1" s="1"/>
  <c r="AX145" i="1"/>
  <c r="BA145" i="1"/>
  <c r="BB145" i="1"/>
  <c r="BC145" i="1"/>
  <c r="BM145" i="1"/>
  <c r="C105" i="6"/>
  <c r="D105" i="6" s="1"/>
  <c r="H105" i="6"/>
  <c r="D125" i="4"/>
  <c r="E125" i="4"/>
  <c r="F125" i="4"/>
  <c r="H125" i="4"/>
  <c r="I125" i="4"/>
  <c r="K125" i="4"/>
  <c r="L125" i="4"/>
  <c r="M125" i="4"/>
  <c r="P125" i="4"/>
  <c r="R125" i="4"/>
  <c r="S125" i="4"/>
  <c r="C131" i="3"/>
  <c r="D131" i="3"/>
  <c r="I131" i="3"/>
  <c r="C104" i="6"/>
  <c r="D104" i="6" s="1"/>
  <c r="H104" i="6"/>
  <c r="D124" i="4"/>
  <c r="E124" i="4"/>
  <c r="F124" i="4"/>
  <c r="H124" i="4"/>
  <c r="I124" i="4"/>
  <c r="K124" i="4"/>
  <c r="L124" i="4"/>
  <c r="M124" i="4"/>
  <c r="P124" i="4"/>
  <c r="R124" i="4"/>
  <c r="S124" i="4"/>
  <c r="W131" i="2"/>
  <c r="F144" i="1"/>
  <c r="G144" i="1"/>
  <c r="H144" i="1"/>
  <c r="W144" i="1"/>
  <c r="AB144" i="1"/>
  <c r="AC144" i="1"/>
  <c r="AD144" i="1"/>
  <c r="AE144" i="1"/>
  <c r="AF144" i="1"/>
  <c r="AJ144" i="1"/>
  <c r="AK144" i="1"/>
  <c r="AL144" i="1" s="1"/>
  <c r="AN144" i="1"/>
  <c r="AP144" i="1"/>
  <c r="AR144" i="1"/>
  <c r="AS144" i="1"/>
  <c r="AT144" i="1" s="1" a="1"/>
  <c r="AT144" i="1" s="1"/>
  <c r="AX144" i="1"/>
  <c r="BA144" i="1"/>
  <c r="BB144" i="1"/>
  <c r="BC144" i="1"/>
  <c r="BM144" i="1"/>
  <c r="BM143" i="1"/>
  <c r="C103" i="6"/>
  <c r="D103" i="6" s="1"/>
  <c r="H103" i="6"/>
  <c r="D123" i="4"/>
  <c r="E123" i="4"/>
  <c r="F123" i="4"/>
  <c r="H123" i="4"/>
  <c r="I123" i="4"/>
  <c r="K123" i="4"/>
  <c r="L123" i="4"/>
  <c r="M123" i="4"/>
  <c r="P123" i="4"/>
  <c r="R123" i="4"/>
  <c r="S123" i="4"/>
  <c r="C130" i="3"/>
  <c r="D130" i="3"/>
  <c r="I130" i="3"/>
  <c r="W130" i="2"/>
  <c r="AX143" i="1"/>
  <c r="AC143" i="1"/>
  <c r="AD143" i="1"/>
  <c r="AE143" i="1"/>
  <c r="AF143" i="1"/>
  <c r="F143" i="1"/>
  <c r="O143" i="1" s="1"/>
  <c r="G143" i="1"/>
  <c r="H143" i="1"/>
  <c r="AJ143" i="1"/>
  <c r="AK143" i="1"/>
  <c r="AL143" i="1" s="1"/>
  <c r="AN143" i="1"/>
  <c r="AP143" i="1"/>
  <c r="AR143" i="1"/>
  <c r="AS143" i="1"/>
  <c r="AT143" i="1" s="1" a="1"/>
  <c r="AT143" i="1" s="1"/>
  <c r="BA143" i="1"/>
  <c r="BB143" i="1"/>
  <c r="BC143" i="1"/>
  <c r="C128" i="3"/>
  <c r="D128" i="3"/>
  <c r="I128" i="3"/>
  <c r="C129" i="3"/>
  <c r="D129" i="3"/>
  <c r="I129" i="3"/>
  <c r="C101" i="6"/>
  <c r="D101" i="6" s="1"/>
  <c r="H101" i="6"/>
  <c r="C102" i="6"/>
  <c r="D102" i="6" s="1"/>
  <c r="H102" i="6"/>
  <c r="D121" i="4"/>
  <c r="E121" i="4"/>
  <c r="F121" i="4"/>
  <c r="H121" i="4"/>
  <c r="I121" i="4"/>
  <c r="K121" i="4"/>
  <c r="L121" i="4"/>
  <c r="M121" i="4"/>
  <c r="P121" i="4"/>
  <c r="R121" i="4"/>
  <c r="S121" i="4"/>
  <c r="D122" i="4"/>
  <c r="E122" i="4"/>
  <c r="F122" i="4"/>
  <c r="H122" i="4"/>
  <c r="I122" i="4"/>
  <c r="K122" i="4"/>
  <c r="L122" i="4"/>
  <c r="M122" i="4"/>
  <c r="P122" i="4"/>
  <c r="R122" i="4"/>
  <c r="S122" i="4"/>
  <c r="W128" i="2"/>
  <c r="W129" i="2"/>
  <c r="F141" i="1"/>
  <c r="G141" i="1"/>
  <c r="H141" i="1"/>
  <c r="W141" i="1"/>
  <c r="AB141" i="1"/>
  <c r="AC141" i="1"/>
  <c r="AD141" i="1"/>
  <c r="AE141" i="1"/>
  <c r="AF141" i="1"/>
  <c r="AJ141" i="1"/>
  <c r="AK141" i="1"/>
  <c r="AL141" i="1" s="1"/>
  <c r="AN141" i="1"/>
  <c r="AP141" i="1"/>
  <c r="AR141" i="1"/>
  <c r="AS141" i="1"/>
  <c r="AT141" i="1" s="1" a="1"/>
  <c r="AT141" i="1" s="1"/>
  <c r="AX141" i="1"/>
  <c r="BA141" i="1"/>
  <c r="BB141" i="1"/>
  <c r="BC141" i="1"/>
  <c r="BM141" i="1"/>
  <c r="F142" i="1"/>
  <c r="G142" i="1"/>
  <c r="H142" i="1"/>
  <c r="W142" i="1"/>
  <c r="AB142" i="1"/>
  <c r="AC142" i="1"/>
  <c r="AD142" i="1"/>
  <c r="AE142" i="1"/>
  <c r="AF142" i="1"/>
  <c r="AJ142" i="1"/>
  <c r="AK142" i="1"/>
  <c r="AL142" i="1" s="1"/>
  <c r="AN142" i="1"/>
  <c r="AP142" i="1"/>
  <c r="AR142" i="1"/>
  <c r="AS142" i="1"/>
  <c r="AT142" i="1" s="1" a="1"/>
  <c r="AT142" i="1" s="1"/>
  <c r="AX142" i="1"/>
  <c r="BA142" i="1"/>
  <c r="BB142" i="1"/>
  <c r="BC142" i="1"/>
  <c r="BM142" i="1"/>
  <c r="BM140" i="1"/>
  <c r="C100" i="6"/>
  <c r="D100" i="6" s="1"/>
  <c r="H100" i="6"/>
  <c r="D120" i="4"/>
  <c r="E120" i="4"/>
  <c r="F120" i="4"/>
  <c r="H120" i="4"/>
  <c r="I120" i="4"/>
  <c r="K120" i="4"/>
  <c r="L120" i="4"/>
  <c r="M120" i="4"/>
  <c r="P120" i="4"/>
  <c r="R120" i="4"/>
  <c r="S120" i="4"/>
  <c r="C127" i="3"/>
  <c r="D127" i="3"/>
  <c r="I127" i="3"/>
  <c r="W127" i="2"/>
  <c r="F140" i="1"/>
  <c r="G140" i="1"/>
  <c r="H140" i="1"/>
  <c r="W140" i="1"/>
  <c r="AB140" i="1"/>
  <c r="AC140" i="1"/>
  <c r="AD140" i="1"/>
  <c r="AE140" i="1"/>
  <c r="AF140" i="1"/>
  <c r="AJ140" i="1"/>
  <c r="AK140" i="1"/>
  <c r="AL140" i="1" s="1"/>
  <c r="AN140" i="1"/>
  <c r="AP140" i="1"/>
  <c r="AR140" i="1"/>
  <c r="AS140" i="1"/>
  <c r="AT140" i="1" s="1" a="1"/>
  <c r="AT140" i="1" s="1"/>
  <c r="AX140" i="1"/>
  <c r="BA140" i="1"/>
  <c r="BB140" i="1"/>
  <c r="BC140" i="1"/>
  <c r="C99" i="6"/>
  <c r="D99" i="6" s="1"/>
  <c r="H99" i="6"/>
  <c r="D119" i="4"/>
  <c r="E119" i="4"/>
  <c r="F119" i="4"/>
  <c r="H119" i="4"/>
  <c r="I119" i="4"/>
  <c r="K119" i="4"/>
  <c r="L119" i="4"/>
  <c r="M119" i="4"/>
  <c r="P119" i="4"/>
  <c r="R119" i="4"/>
  <c r="S119" i="4"/>
  <c r="C126" i="3"/>
  <c r="D126" i="3"/>
  <c r="I126" i="3"/>
  <c r="W126" i="2"/>
  <c r="AX139" i="1"/>
  <c r="F139" i="1"/>
  <c r="P139" i="1" s="1"/>
  <c r="G139" i="1"/>
  <c r="H139" i="1"/>
  <c r="W139" i="1"/>
  <c r="AB139" i="1"/>
  <c r="AC139" i="1"/>
  <c r="AD139" i="1"/>
  <c r="AE139" i="1"/>
  <c r="AF139" i="1"/>
  <c r="AJ139" i="1"/>
  <c r="AK139" i="1"/>
  <c r="AL139" i="1" s="1"/>
  <c r="AN139" i="1"/>
  <c r="AP139" i="1"/>
  <c r="AR139" i="1"/>
  <c r="AS139" i="1"/>
  <c r="AT139" i="1" s="1" a="1"/>
  <c r="AT139" i="1" s="1"/>
  <c r="BA139" i="1"/>
  <c r="BB139" i="1"/>
  <c r="BC139" i="1"/>
  <c r="BM139" i="1"/>
  <c r="C98" i="6"/>
  <c r="D98" i="6" s="1"/>
  <c r="H98" i="6"/>
  <c r="C125" i="3"/>
  <c r="D125" i="3"/>
  <c r="I125" i="3"/>
  <c r="W125" i="2"/>
  <c r="G138" i="1"/>
  <c r="H138" i="1"/>
  <c r="W138" i="1"/>
  <c r="AB138" i="1"/>
  <c r="AC138" i="1"/>
  <c r="AD138" i="1"/>
  <c r="AE138" i="1"/>
  <c r="AF138" i="1"/>
  <c r="AJ138" i="1"/>
  <c r="AK138" i="1"/>
  <c r="AL138" i="1" s="1"/>
  <c r="AN138" i="1"/>
  <c r="AP138" i="1"/>
  <c r="AR138" i="1"/>
  <c r="AS138" i="1"/>
  <c r="AT138" i="1" s="1" a="1"/>
  <c r="AT138" i="1" s="1"/>
  <c r="AX138" i="1"/>
  <c r="BA138" i="1"/>
  <c r="BB138" i="1"/>
  <c r="BC138" i="1"/>
  <c r="BM138" i="1"/>
  <c r="D118" i="4"/>
  <c r="E118" i="4"/>
  <c r="F118" i="4"/>
  <c r="H118" i="4"/>
  <c r="I118" i="4"/>
  <c r="K118" i="4"/>
  <c r="L118" i="4"/>
  <c r="M118" i="4"/>
  <c r="P118" i="4"/>
  <c r="R118" i="4"/>
  <c r="S118" i="4"/>
  <c r="C124" i="3"/>
  <c r="D124" i="3"/>
  <c r="I124" i="3"/>
  <c r="D117" i="4"/>
  <c r="E117" i="4"/>
  <c r="F117" i="4"/>
  <c r="H117" i="4"/>
  <c r="I117" i="4"/>
  <c r="K117" i="4"/>
  <c r="L117" i="4"/>
  <c r="M117" i="4"/>
  <c r="P117" i="4"/>
  <c r="R117" i="4"/>
  <c r="S117" i="4"/>
  <c r="C97" i="6"/>
  <c r="D97" i="6" s="1"/>
  <c r="H97" i="6"/>
  <c r="W124" i="2"/>
  <c r="F137" i="1"/>
  <c r="P137" i="1" s="1"/>
  <c r="G137" i="1"/>
  <c r="H137" i="1"/>
  <c r="W137" i="1"/>
  <c r="AB137" i="1"/>
  <c r="AC137" i="1"/>
  <c r="AD137" i="1"/>
  <c r="AE137" i="1"/>
  <c r="AF137" i="1"/>
  <c r="AJ137" i="1"/>
  <c r="AK137" i="1"/>
  <c r="AL137" i="1" s="1"/>
  <c r="AN137" i="1"/>
  <c r="AP137" i="1"/>
  <c r="AR137" i="1"/>
  <c r="AS137" i="1"/>
  <c r="AT137" i="1" s="1" a="1"/>
  <c r="AT137" i="1" s="1"/>
  <c r="AX137" i="1"/>
  <c r="BA137" i="1"/>
  <c r="BB137" i="1"/>
  <c r="BC137" i="1"/>
  <c r="BM137" i="1"/>
  <c r="W123" i="2"/>
  <c r="F136" i="1"/>
  <c r="O136" i="1" s="1"/>
  <c r="G136" i="1"/>
  <c r="H136" i="1"/>
  <c r="W136" i="1"/>
  <c r="AB136" i="1"/>
  <c r="AC136" i="1"/>
  <c r="AD136" i="1"/>
  <c r="AE136" i="1"/>
  <c r="AF136" i="1"/>
  <c r="AJ136" i="1"/>
  <c r="AK136" i="1"/>
  <c r="AL136" i="1" s="1"/>
  <c r="AN136" i="1"/>
  <c r="AP136" i="1"/>
  <c r="AR136" i="1"/>
  <c r="AS136" i="1"/>
  <c r="AT136" i="1" s="1" a="1"/>
  <c r="AT136" i="1" s="1"/>
  <c r="AX136" i="1"/>
  <c r="BA136" i="1"/>
  <c r="BB136" i="1"/>
  <c r="BC136" i="1"/>
  <c r="BM136" i="1"/>
  <c r="D116" i="4"/>
  <c r="E116" i="4"/>
  <c r="F116" i="4"/>
  <c r="H116" i="4"/>
  <c r="I116" i="4"/>
  <c r="K116" i="4"/>
  <c r="L116" i="4"/>
  <c r="M116" i="4"/>
  <c r="P116" i="4"/>
  <c r="R116" i="4"/>
  <c r="S116" i="4"/>
  <c r="C96" i="6"/>
  <c r="D96" i="6" s="1"/>
  <c r="H96" i="6"/>
  <c r="C123" i="3"/>
  <c r="D123" i="3"/>
  <c r="I123" i="3"/>
  <c r="BM135" i="1"/>
  <c r="C122" i="3"/>
  <c r="D122" i="3"/>
  <c r="I122" i="3"/>
  <c r="C95" i="6"/>
  <c r="D95" i="6" s="1"/>
  <c r="H95" i="6"/>
  <c r="D115" i="4"/>
  <c r="E115" i="4"/>
  <c r="F115" i="4"/>
  <c r="H115" i="4"/>
  <c r="I115" i="4"/>
  <c r="K115" i="4"/>
  <c r="L115" i="4"/>
  <c r="M115" i="4"/>
  <c r="P115" i="4"/>
  <c r="R115" i="4"/>
  <c r="S115" i="4"/>
  <c r="W135" i="1"/>
  <c r="AB135" i="1"/>
  <c r="AC135" i="1"/>
  <c r="AD135" i="1"/>
  <c r="AE135" i="1"/>
  <c r="AF135" i="1"/>
  <c r="W122" i="2"/>
  <c r="AX135" i="1"/>
  <c r="BA135" i="1"/>
  <c r="BB135" i="1"/>
  <c r="BC135" i="1"/>
  <c r="AJ135" i="1"/>
  <c r="AK135" i="1"/>
  <c r="AL135" i="1" s="1"/>
  <c r="AN135" i="1"/>
  <c r="AP135" i="1"/>
  <c r="AR135" i="1"/>
  <c r="AS135" i="1"/>
  <c r="AT135" i="1" s="1" a="1"/>
  <c r="AT135" i="1" s="1"/>
  <c r="F135" i="1"/>
  <c r="BL135" i="1" s="1"/>
  <c r="G135" i="1"/>
  <c r="H135" i="1"/>
  <c r="AX133" i="1"/>
  <c r="C120" i="3"/>
  <c r="D120" i="3"/>
  <c r="I120" i="3"/>
  <c r="C121" i="3"/>
  <c r="D121" i="3"/>
  <c r="I121" i="3"/>
  <c r="D113" i="4"/>
  <c r="E113" i="4"/>
  <c r="F113" i="4"/>
  <c r="H113" i="4"/>
  <c r="I113" i="4"/>
  <c r="K113" i="4"/>
  <c r="L113" i="4"/>
  <c r="M113" i="4"/>
  <c r="P113" i="4"/>
  <c r="R113" i="4"/>
  <c r="S113" i="4"/>
  <c r="D114" i="4"/>
  <c r="E114" i="4"/>
  <c r="F114" i="4"/>
  <c r="H114" i="4"/>
  <c r="I114" i="4"/>
  <c r="K114" i="4"/>
  <c r="L114" i="4"/>
  <c r="M114" i="4"/>
  <c r="P114" i="4"/>
  <c r="R114" i="4"/>
  <c r="S114" i="4"/>
  <c r="W121" i="2"/>
  <c r="F134" i="1"/>
  <c r="G134" i="1"/>
  <c r="H134" i="1"/>
  <c r="W134" i="1"/>
  <c r="AB134" i="1"/>
  <c r="AC134" i="1"/>
  <c r="AD134" i="1"/>
  <c r="AE134" i="1"/>
  <c r="AF134" i="1"/>
  <c r="AJ134" i="1"/>
  <c r="AK134" i="1"/>
  <c r="AL134" i="1" s="1"/>
  <c r="AN134" i="1"/>
  <c r="AP134" i="1"/>
  <c r="AR134" i="1"/>
  <c r="AS134" i="1"/>
  <c r="AT134" i="1" s="1" a="1"/>
  <c r="AT134" i="1" s="1"/>
  <c r="AX134" i="1"/>
  <c r="BA134" i="1"/>
  <c r="BB134" i="1"/>
  <c r="BC134" i="1"/>
  <c r="BM134" i="1"/>
  <c r="H90" i="6"/>
  <c r="H91" i="6"/>
  <c r="H92" i="6"/>
  <c r="H93" i="6"/>
  <c r="H94" i="6"/>
  <c r="C93" i="6"/>
  <c r="D93" i="6" s="1"/>
  <c r="C94" i="6"/>
  <c r="D94" i="6" s="1"/>
  <c r="W119" i="2"/>
  <c r="W120" i="2"/>
  <c r="W133" i="1"/>
  <c r="AB133" i="1"/>
  <c r="AC133" i="1"/>
  <c r="AD133" i="1"/>
  <c r="AE133" i="1"/>
  <c r="AF133" i="1"/>
  <c r="BM133" i="1"/>
  <c r="BA133" i="1"/>
  <c r="BB133" i="1"/>
  <c r="BC133" i="1"/>
  <c r="AJ133" i="1"/>
  <c r="AK133" i="1"/>
  <c r="AL133" i="1" s="1"/>
  <c r="AN133" i="1"/>
  <c r="AP133" i="1"/>
  <c r="AR133" i="1"/>
  <c r="AS133" i="1"/>
  <c r="AT133" i="1" s="1" a="1"/>
  <c r="AT133" i="1" s="1"/>
  <c r="F133" i="1"/>
  <c r="G133" i="1"/>
  <c r="H133" i="1"/>
  <c r="BN167" i="1" l="1"/>
  <c r="L167" i="1"/>
  <c r="BN171" i="1"/>
  <c r="L171" i="1"/>
  <c r="BE171" i="1"/>
  <c r="BE172" i="1"/>
  <c r="BN168" i="1"/>
  <c r="BE170" i="1"/>
  <c r="BN169" i="1"/>
  <c r="BN170" i="1"/>
  <c r="BE167" i="1"/>
  <c r="BN165" i="1"/>
  <c r="BE165" i="1"/>
  <c r="BN166" i="1"/>
  <c r="BE166" i="1"/>
  <c r="AZ165" i="1"/>
  <c r="BN163" i="1"/>
  <c r="BE164" i="1"/>
  <c r="BE163" i="1"/>
  <c r="BL148" i="1"/>
  <c r="I159" i="1"/>
  <c r="K157" i="1"/>
  <c r="N157" i="1" s="1"/>
  <c r="K158" i="1"/>
  <c r="N158" i="1" s="1"/>
  <c r="BD159" i="1"/>
  <c r="BN162" i="1"/>
  <c r="BD160" i="1"/>
  <c r="Q147" i="1"/>
  <c r="I158" i="1"/>
  <c r="BE162" i="1"/>
  <c r="BD158" i="1"/>
  <c r="BN161" i="1"/>
  <c r="L161" i="1"/>
  <c r="J157" i="1"/>
  <c r="M157" i="1" s="1"/>
  <c r="J156" i="1"/>
  <c r="M156" i="1" s="1"/>
  <c r="I156" i="1"/>
  <c r="K156" i="1"/>
  <c r="N156" i="1" s="1"/>
  <c r="BD155" i="1"/>
  <c r="J155" i="1"/>
  <c r="M155" i="1" s="1"/>
  <c r="J154" i="1"/>
  <c r="M154" i="1" s="1"/>
  <c r="BD156" i="1"/>
  <c r="Q146" i="1"/>
  <c r="I157" i="1"/>
  <c r="K155" i="1"/>
  <c r="N155" i="1" s="1"/>
  <c r="I155" i="1"/>
  <c r="BD157" i="1"/>
  <c r="T125" i="4"/>
  <c r="T123" i="4"/>
  <c r="K154" i="1"/>
  <c r="N154" i="1" s="1"/>
  <c r="I154" i="1"/>
  <c r="BD154" i="1"/>
  <c r="N129" i="4"/>
  <c r="E140" i="3"/>
  <c r="E136" i="3"/>
  <c r="E130" i="3"/>
  <c r="E132" i="3"/>
  <c r="E137" i="3"/>
  <c r="E138" i="3"/>
  <c r="E133" i="3"/>
  <c r="E139" i="3"/>
  <c r="BD153" i="1"/>
  <c r="K144" i="1"/>
  <c r="N144" i="1" s="1"/>
  <c r="I151" i="1"/>
  <c r="O133" i="1"/>
  <c r="I144" i="1"/>
  <c r="L144" i="1" s="1"/>
  <c r="O141" i="1"/>
  <c r="I152" i="1"/>
  <c r="K153" i="1"/>
  <c r="N153" i="1" s="1"/>
  <c r="J153" i="1"/>
  <c r="M153" i="1" s="1"/>
  <c r="O142" i="1"/>
  <c r="I153" i="1"/>
  <c r="N124" i="4"/>
  <c r="T126" i="4"/>
  <c r="N126" i="4"/>
  <c r="K150" i="1"/>
  <c r="N150" i="1" s="1"/>
  <c r="AY140" i="1"/>
  <c r="AZ140" i="1" s="1"/>
  <c r="P147" i="1"/>
  <c r="K146" i="1"/>
  <c r="N146" i="1" s="1"/>
  <c r="K148" i="1"/>
  <c r="N148" i="1" s="1"/>
  <c r="K149" i="1"/>
  <c r="N149" i="1" s="1"/>
  <c r="J152" i="1"/>
  <c r="M152" i="1" s="1"/>
  <c r="J150" i="1"/>
  <c r="M150" i="1" s="1"/>
  <c r="K151" i="1"/>
  <c r="N151" i="1" s="1"/>
  <c r="BD149" i="1"/>
  <c r="BD152" i="1"/>
  <c r="J151" i="1"/>
  <c r="M151" i="1" s="1"/>
  <c r="O147" i="1"/>
  <c r="J148" i="1"/>
  <c r="M148" i="1" s="1"/>
  <c r="J145" i="1"/>
  <c r="M145" i="1" s="1"/>
  <c r="J147" i="1"/>
  <c r="M147" i="1" s="1"/>
  <c r="BD148" i="1"/>
  <c r="K145" i="1"/>
  <c r="N145" i="1" s="1"/>
  <c r="K147" i="1"/>
  <c r="N147" i="1" s="1"/>
  <c r="BD151" i="1"/>
  <c r="BD145" i="1"/>
  <c r="I150" i="1"/>
  <c r="L150" i="1" s="1"/>
  <c r="J149" i="1"/>
  <c r="M149" i="1" s="1"/>
  <c r="K152" i="1"/>
  <c r="N152" i="1" s="1"/>
  <c r="BD150" i="1"/>
  <c r="P138" i="1"/>
  <c r="I149" i="1"/>
  <c r="J146" i="1"/>
  <c r="M146" i="1" s="1"/>
  <c r="BD146" i="1"/>
  <c r="AZ152" i="1"/>
  <c r="T130" i="4"/>
  <c r="N130" i="4"/>
  <c r="AG150" i="1"/>
  <c r="AH150" i="1" s="1"/>
  <c r="AY150" i="1"/>
  <c r="AZ150" i="1" s="1"/>
  <c r="R150" i="1"/>
  <c r="Q150" i="1"/>
  <c r="P150" i="1"/>
  <c r="O150" i="1"/>
  <c r="T129" i="4"/>
  <c r="AG149" i="1"/>
  <c r="AH149" i="1" s="1"/>
  <c r="BL149" i="1"/>
  <c r="R149" i="1"/>
  <c r="AY149" i="1"/>
  <c r="Q149" i="1"/>
  <c r="P149" i="1"/>
  <c r="N128" i="4"/>
  <c r="T128" i="4"/>
  <c r="AG148" i="1"/>
  <c r="AH148" i="1" s="1"/>
  <c r="AY148" i="1"/>
  <c r="R148" i="1"/>
  <c r="Q148" i="1"/>
  <c r="P148" i="1"/>
  <c r="O148" i="1"/>
  <c r="I148" i="1"/>
  <c r="L148" i="1" s="1"/>
  <c r="I147" i="1"/>
  <c r="L147" i="1" s="1"/>
  <c r="AG147" i="1"/>
  <c r="AH147" i="1" s="1"/>
  <c r="BL147" i="1"/>
  <c r="AY147" i="1"/>
  <c r="AZ147" i="1" s="1"/>
  <c r="R147" i="1"/>
  <c r="BD147" i="1"/>
  <c r="T127" i="4"/>
  <c r="N127" i="4"/>
  <c r="O146" i="1"/>
  <c r="I146" i="1"/>
  <c r="L146" i="1" s="1"/>
  <c r="AY146" i="1"/>
  <c r="AZ146" i="1" s="1"/>
  <c r="AG146" i="1"/>
  <c r="AH146" i="1" s="1"/>
  <c r="R146" i="1"/>
  <c r="P146" i="1"/>
  <c r="BL146" i="1"/>
  <c r="AY145" i="1"/>
  <c r="AZ145" i="1" s="1"/>
  <c r="AG145" i="1"/>
  <c r="AH145" i="1" s="1"/>
  <c r="I145" i="1"/>
  <c r="BL145" i="1"/>
  <c r="Q145" i="1"/>
  <c r="P145" i="1"/>
  <c r="O145" i="1"/>
  <c r="R145" i="1"/>
  <c r="N125" i="4"/>
  <c r="T124" i="4"/>
  <c r="J144" i="1"/>
  <c r="M144" i="1" s="1"/>
  <c r="BL144" i="1"/>
  <c r="R144" i="1"/>
  <c r="AY144" i="1"/>
  <c r="AZ144" i="1" s="1"/>
  <c r="Q144" i="1"/>
  <c r="AG144" i="1"/>
  <c r="AH144" i="1" s="1"/>
  <c r="P144" i="1"/>
  <c r="O144" i="1"/>
  <c r="BD144" i="1"/>
  <c r="N123" i="4"/>
  <c r="AG143" i="1"/>
  <c r="AH143" i="1" s="1"/>
  <c r="BL143" i="1"/>
  <c r="R143" i="1"/>
  <c r="AY143" i="1"/>
  <c r="AZ143" i="1" s="1"/>
  <c r="Q143" i="1"/>
  <c r="P143" i="1"/>
  <c r="AG141" i="1"/>
  <c r="AH141" i="1" s="1"/>
  <c r="N121" i="4"/>
  <c r="N122" i="4"/>
  <c r="T121" i="4"/>
  <c r="T122" i="4"/>
  <c r="P142" i="1"/>
  <c r="BL141" i="1"/>
  <c r="AG142" i="1"/>
  <c r="AH142" i="1" s="1"/>
  <c r="BL142" i="1"/>
  <c r="AY141" i="1"/>
  <c r="AZ141" i="1" s="1"/>
  <c r="R141" i="1"/>
  <c r="Q141" i="1"/>
  <c r="P141" i="1"/>
  <c r="AY142" i="1"/>
  <c r="AZ142" i="1" s="1"/>
  <c r="R142" i="1"/>
  <c r="Q142" i="1"/>
  <c r="N120" i="4"/>
  <c r="T120" i="4"/>
  <c r="AG140" i="1"/>
  <c r="AH140" i="1" s="1"/>
  <c r="BL140" i="1"/>
  <c r="R140" i="1"/>
  <c r="Q140" i="1"/>
  <c r="P140" i="1"/>
  <c r="O140" i="1"/>
  <c r="BL136" i="1"/>
  <c r="O135" i="1"/>
  <c r="R135" i="1"/>
  <c r="Q135" i="1"/>
  <c r="P135" i="1"/>
  <c r="BL133" i="1"/>
  <c r="T119" i="4"/>
  <c r="N119" i="4"/>
  <c r="BL139" i="1"/>
  <c r="AG139" i="1"/>
  <c r="AH139" i="1" s="1"/>
  <c r="R139" i="1"/>
  <c r="Q139" i="1"/>
  <c r="O139" i="1"/>
  <c r="AY139" i="1"/>
  <c r="AG138" i="1"/>
  <c r="AH138" i="1" s="1"/>
  <c r="BL138" i="1"/>
  <c r="O138" i="1"/>
  <c r="AY138" i="1"/>
  <c r="Q138" i="1"/>
  <c r="R138" i="1"/>
  <c r="N118" i="4"/>
  <c r="T118" i="4"/>
  <c r="N117" i="4"/>
  <c r="T117" i="4"/>
  <c r="AG137" i="1"/>
  <c r="AH137" i="1" s="1"/>
  <c r="O137" i="1"/>
  <c r="BL137" i="1"/>
  <c r="AY137" i="1"/>
  <c r="Q137" i="1"/>
  <c r="R137" i="1"/>
  <c r="AG136" i="1"/>
  <c r="AH136" i="1" s="1"/>
  <c r="R136" i="1"/>
  <c r="AY136" i="1"/>
  <c r="AZ136" i="1" s="1"/>
  <c r="Q136" i="1"/>
  <c r="P136" i="1"/>
  <c r="T116" i="4"/>
  <c r="N116" i="4"/>
  <c r="N115" i="4"/>
  <c r="T115" i="4"/>
  <c r="AG135" i="1"/>
  <c r="AH135" i="1" s="1"/>
  <c r="AY135" i="1"/>
  <c r="N114" i="4"/>
  <c r="N113" i="4"/>
  <c r="T114" i="4"/>
  <c r="T113" i="4"/>
  <c r="AG134" i="1"/>
  <c r="AH134" i="1" s="1"/>
  <c r="BL134" i="1"/>
  <c r="P134" i="1"/>
  <c r="O134" i="1"/>
  <c r="AY134" i="1"/>
  <c r="R134" i="1"/>
  <c r="Q134" i="1"/>
  <c r="AG133" i="1"/>
  <c r="AH133" i="1" s="1"/>
  <c r="AY133" i="1"/>
  <c r="R133" i="1"/>
  <c r="Q133" i="1"/>
  <c r="P133" i="1"/>
  <c r="BM51" i="1"/>
  <c r="BM52" i="1"/>
  <c r="BM53" i="1"/>
  <c r="BM54" i="1"/>
  <c r="BM55" i="1"/>
  <c r="BM56" i="1"/>
  <c r="BM57" i="1"/>
  <c r="BM58" i="1"/>
  <c r="BM59" i="1"/>
  <c r="BM60" i="1"/>
  <c r="BM61" i="1"/>
  <c r="BM62" i="1"/>
  <c r="BM63" i="1"/>
  <c r="BM64" i="1"/>
  <c r="BM65"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96" i="1"/>
  <c r="BM97" i="1"/>
  <c r="BM98" i="1"/>
  <c r="BM99" i="1"/>
  <c r="BM100" i="1"/>
  <c r="BM101" i="1"/>
  <c r="BM102" i="1"/>
  <c r="BM103" i="1"/>
  <c r="BM104" i="1"/>
  <c r="BM105" i="1"/>
  <c r="BM106" i="1"/>
  <c r="BM107" i="1"/>
  <c r="BM108" i="1"/>
  <c r="BM109" i="1"/>
  <c r="BM110" i="1"/>
  <c r="BM111" i="1"/>
  <c r="BM112" i="1"/>
  <c r="BM113" i="1"/>
  <c r="BM114" i="1"/>
  <c r="BM115" i="1"/>
  <c r="BM116" i="1"/>
  <c r="BM117" i="1"/>
  <c r="BM118" i="1"/>
  <c r="BM119" i="1"/>
  <c r="BM120" i="1"/>
  <c r="BM121" i="1"/>
  <c r="BM122" i="1"/>
  <c r="BM123" i="1"/>
  <c r="BM124" i="1"/>
  <c r="BM125" i="1"/>
  <c r="BM126" i="1"/>
  <c r="BM127" i="1"/>
  <c r="BM128" i="1"/>
  <c r="BM129" i="1"/>
  <c r="BM130" i="1"/>
  <c r="BM131" i="1"/>
  <c r="BM132" i="1"/>
  <c r="D112" i="4"/>
  <c r="E112" i="4"/>
  <c r="F112" i="4"/>
  <c r="H112" i="4"/>
  <c r="I112" i="4"/>
  <c r="K112" i="4"/>
  <c r="L112" i="4"/>
  <c r="M112" i="4"/>
  <c r="P112" i="4"/>
  <c r="R112" i="4"/>
  <c r="S112" i="4"/>
  <c r="C92" i="6"/>
  <c r="D92" i="6" s="1"/>
  <c r="F132" i="1"/>
  <c r="G132" i="1"/>
  <c r="J143" i="1" s="1"/>
  <c r="M143" i="1" s="1"/>
  <c r="H132" i="1"/>
  <c r="K143" i="1" s="1"/>
  <c r="N143" i="1" s="1"/>
  <c r="W132" i="1"/>
  <c r="AB132" i="1"/>
  <c r="AC132" i="1"/>
  <c r="AD132" i="1"/>
  <c r="AE132" i="1"/>
  <c r="AF132" i="1"/>
  <c r="AJ132" i="1"/>
  <c r="AK132" i="1"/>
  <c r="AL132" i="1" s="1"/>
  <c r="AN132" i="1"/>
  <c r="AP132" i="1"/>
  <c r="AR132" i="1"/>
  <c r="AS132" i="1"/>
  <c r="AT132" i="1" s="1" a="1"/>
  <c r="AT132" i="1" s="1"/>
  <c r="AX132" i="1"/>
  <c r="BD143" i="1" s="1"/>
  <c r="BA132" i="1"/>
  <c r="BB132" i="1"/>
  <c r="BC132" i="1"/>
  <c r="C119" i="3"/>
  <c r="D119" i="3"/>
  <c r="E131" i="3" s="1"/>
  <c r="I119" i="3"/>
  <c r="AX131" i="1"/>
  <c r="C118" i="3"/>
  <c r="D118" i="3"/>
  <c r="I118" i="3"/>
  <c r="C91" i="6"/>
  <c r="D91" i="6" s="1"/>
  <c r="D111" i="4"/>
  <c r="E111" i="4"/>
  <c r="F111" i="4"/>
  <c r="H111" i="4"/>
  <c r="I111" i="4"/>
  <c r="K111" i="4"/>
  <c r="L111" i="4"/>
  <c r="M111" i="4"/>
  <c r="P111" i="4"/>
  <c r="R111" i="4"/>
  <c r="S111" i="4"/>
  <c r="W118" i="2"/>
  <c r="AP131" i="1"/>
  <c r="F131" i="1"/>
  <c r="Q131" i="1" s="1"/>
  <c r="G131" i="1"/>
  <c r="H131" i="1"/>
  <c r="W131" i="1"/>
  <c r="AB131" i="1"/>
  <c r="AC131" i="1"/>
  <c r="AD131" i="1"/>
  <c r="AE131" i="1"/>
  <c r="AF131" i="1"/>
  <c r="AJ131" i="1"/>
  <c r="AK131" i="1"/>
  <c r="AL131" i="1" s="1"/>
  <c r="AN131" i="1"/>
  <c r="AR131" i="1"/>
  <c r="AS131" i="1"/>
  <c r="AT131" i="1" s="1" a="1"/>
  <c r="AT131" i="1" s="1"/>
  <c r="BA131" i="1"/>
  <c r="BB131" i="1"/>
  <c r="BC131" i="1"/>
  <c r="C117" i="3"/>
  <c r="D117" i="3"/>
  <c r="E129" i="3" s="1"/>
  <c r="I117" i="3"/>
  <c r="C90" i="6"/>
  <c r="D90" i="6"/>
  <c r="D110" i="4"/>
  <c r="E110" i="4"/>
  <c r="F110" i="4"/>
  <c r="H110" i="4"/>
  <c r="I110" i="4"/>
  <c r="K110" i="4"/>
  <c r="L110" i="4"/>
  <c r="M110" i="4"/>
  <c r="P110" i="4"/>
  <c r="R110" i="4"/>
  <c r="S110" i="4"/>
  <c r="W117" i="2"/>
  <c r="F130" i="1"/>
  <c r="BL130" i="1" s="1"/>
  <c r="G130" i="1"/>
  <c r="H130" i="1"/>
  <c r="W130" i="1"/>
  <c r="AB130" i="1"/>
  <c r="AC130" i="1"/>
  <c r="AD130" i="1"/>
  <c r="AE130" i="1"/>
  <c r="AF130" i="1"/>
  <c r="AJ130" i="1"/>
  <c r="AK130" i="1"/>
  <c r="AL130" i="1" s="1"/>
  <c r="AN130" i="1"/>
  <c r="AP130" i="1"/>
  <c r="AR130" i="1"/>
  <c r="AS130" i="1"/>
  <c r="AT130" i="1" s="1" a="1"/>
  <c r="AT130" i="1" s="1"/>
  <c r="AX130" i="1"/>
  <c r="BA130" i="1"/>
  <c r="BB130" i="1"/>
  <c r="BC130" i="1"/>
  <c r="C89" i="6"/>
  <c r="D89" i="6" s="1"/>
  <c r="H89" i="6"/>
  <c r="K109" i="4"/>
  <c r="D109" i="4"/>
  <c r="E109" i="4"/>
  <c r="F109" i="4"/>
  <c r="H109" i="4"/>
  <c r="I109" i="4"/>
  <c r="L109" i="4"/>
  <c r="M109" i="4"/>
  <c r="P109" i="4"/>
  <c r="R109" i="4"/>
  <c r="S109" i="4"/>
  <c r="C116" i="3"/>
  <c r="D116" i="3"/>
  <c r="E128" i="3" s="1"/>
  <c r="I116" i="3"/>
  <c r="W116" i="2"/>
  <c r="AP129" i="1"/>
  <c r="F129" i="1"/>
  <c r="BL129" i="1" s="1"/>
  <c r="H129" i="1"/>
  <c r="W129" i="1"/>
  <c r="AB129" i="1"/>
  <c r="AC129" i="1"/>
  <c r="AD129" i="1"/>
  <c r="AE129" i="1"/>
  <c r="AF129" i="1"/>
  <c r="AJ129" i="1"/>
  <c r="AK129" i="1"/>
  <c r="AL129" i="1" s="1"/>
  <c r="AN129" i="1"/>
  <c r="AR129" i="1"/>
  <c r="AS129" i="1"/>
  <c r="AT129" i="1" s="1" a="1"/>
  <c r="AT129" i="1" s="1"/>
  <c r="AX129" i="1"/>
  <c r="BA129" i="1"/>
  <c r="BB129" i="1"/>
  <c r="BC129" i="1"/>
  <c r="F101" i="1"/>
  <c r="BL101" i="1" s="1"/>
  <c r="F102" i="1"/>
  <c r="BL102" i="1" s="1"/>
  <c r="F103" i="1"/>
  <c r="BL103" i="1" s="1"/>
  <c r="F104" i="1"/>
  <c r="BL104" i="1" s="1"/>
  <c r="F105" i="1"/>
  <c r="BL105" i="1" s="1"/>
  <c r="F106" i="1"/>
  <c r="BL106" i="1" s="1"/>
  <c r="F107" i="1"/>
  <c r="F108" i="1"/>
  <c r="BL108" i="1" s="1"/>
  <c r="F109" i="1"/>
  <c r="BL109" i="1" s="1"/>
  <c r="F110" i="1"/>
  <c r="BL110" i="1" s="1"/>
  <c r="F111" i="1"/>
  <c r="BL111" i="1" s="1"/>
  <c r="F112" i="1"/>
  <c r="BL112" i="1" s="1"/>
  <c r="F113" i="1"/>
  <c r="BL113" i="1" s="1"/>
  <c r="F114" i="1"/>
  <c r="BL114" i="1" s="1"/>
  <c r="F115" i="1"/>
  <c r="P115" i="1" s="1"/>
  <c r="F116" i="1"/>
  <c r="BL116" i="1" s="1"/>
  <c r="F117" i="1"/>
  <c r="BL117" i="1" s="1"/>
  <c r="F118" i="1"/>
  <c r="BL118" i="1" s="1"/>
  <c r="F119" i="1"/>
  <c r="BL119" i="1" s="1"/>
  <c r="F120" i="1"/>
  <c r="R120" i="1" s="1"/>
  <c r="F121" i="1"/>
  <c r="F122" i="1"/>
  <c r="O122" i="1" s="1"/>
  <c r="F123" i="1"/>
  <c r="BL123" i="1" s="1"/>
  <c r="F124" i="1"/>
  <c r="F125" i="1"/>
  <c r="F126" i="1"/>
  <c r="F127" i="1"/>
  <c r="F128" i="1"/>
  <c r="O128" i="1" s="1"/>
  <c r="C115" i="3"/>
  <c r="D115" i="3"/>
  <c r="E127" i="3" s="1"/>
  <c r="I115" i="3"/>
  <c r="C88" i="6"/>
  <c r="D88" i="6" s="1"/>
  <c r="H88" i="6"/>
  <c r="G126" i="1"/>
  <c r="AB126" i="1"/>
  <c r="W126" i="1"/>
  <c r="W115" i="2"/>
  <c r="G128" i="1"/>
  <c r="H128" i="1"/>
  <c r="W128" i="1"/>
  <c r="AB128" i="1"/>
  <c r="AC128" i="1"/>
  <c r="AD128" i="1"/>
  <c r="AE128" i="1"/>
  <c r="AF128" i="1"/>
  <c r="AJ128" i="1"/>
  <c r="AK128" i="1"/>
  <c r="AL128" i="1" s="1"/>
  <c r="AN128" i="1"/>
  <c r="AP128" i="1"/>
  <c r="AR128" i="1"/>
  <c r="AS128" i="1"/>
  <c r="AT128" i="1" s="1" a="1"/>
  <c r="AT128" i="1" s="1"/>
  <c r="AX128" i="1"/>
  <c r="BA128" i="1"/>
  <c r="BB128" i="1"/>
  <c r="BC128" i="1"/>
  <c r="S108" i="4"/>
  <c r="R108" i="4"/>
  <c r="P108" i="4"/>
  <c r="M108" i="4"/>
  <c r="L108" i="4"/>
  <c r="K108" i="4"/>
  <c r="I108" i="4"/>
  <c r="H108" i="4"/>
  <c r="F108" i="4"/>
  <c r="E108" i="4"/>
  <c r="D108" i="4"/>
  <c r="C87" i="6"/>
  <c r="D87" i="6" s="1"/>
  <c r="H87" i="6"/>
  <c r="C114" i="3"/>
  <c r="D114" i="3"/>
  <c r="E126" i="3" s="1"/>
  <c r="I114" i="3"/>
  <c r="W114" i="2"/>
  <c r="G127" i="1"/>
  <c r="H127" i="1"/>
  <c r="W127" i="1"/>
  <c r="AB127" i="1"/>
  <c r="AC127" i="1"/>
  <c r="AD127" i="1"/>
  <c r="AE127" i="1"/>
  <c r="AF127" i="1"/>
  <c r="AJ127" i="1"/>
  <c r="AK127" i="1"/>
  <c r="AL127" i="1" s="1"/>
  <c r="AN127" i="1"/>
  <c r="AP127" i="1"/>
  <c r="AR127" i="1"/>
  <c r="AS127" i="1"/>
  <c r="AT127" i="1" s="1" a="1"/>
  <c r="AT127" i="1" s="1"/>
  <c r="AX127" i="1"/>
  <c r="BA127" i="1"/>
  <c r="BB127" i="1"/>
  <c r="BC127" i="1"/>
  <c r="I101" i="4"/>
  <c r="D107" i="4"/>
  <c r="E107" i="4"/>
  <c r="F107" i="4"/>
  <c r="H107" i="4"/>
  <c r="I107" i="4"/>
  <c r="K107" i="4"/>
  <c r="L107" i="4"/>
  <c r="M107" i="4"/>
  <c r="P107" i="4"/>
  <c r="R107" i="4"/>
  <c r="S107" i="4"/>
  <c r="D106" i="4"/>
  <c r="E106" i="4"/>
  <c r="F106" i="4"/>
  <c r="H106" i="4"/>
  <c r="I106" i="4"/>
  <c r="K106" i="4"/>
  <c r="L106" i="4"/>
  <c r="M106" i="4"/>
  <c r="P106" i="4"/>
  <c r="R106" i="4"/>
  <c r="S106" i="4"/>
  <c r="H84" i="6"/>
  <c r="H85" i="6"/>
  <c r="H86" i="6"/>
  <c r="C86" i="6"/>
  <c r="D86" i="6" s="1"/>
  <c r="C113" i="3"/>
  <c r="D113" i="3"/>
  <c r="E125" i="3" s="1"/>
  <c r="I113" i="3"/>
  <c r="W113" i="2"/>
  <c r="H126" i="1"/>
  <c r="AC126" i="1"/>
  <c r="AD126" i="1"/>
  <c r="AE126" i="1"/>
  <c r="AF126" i="1"/>
  <c r="AJ126" i="1"/>
  <c r="AK126" i="1"/>
  <c r="AL126" i="1" s="1"/>
  <c r="AN126" i="1"/>
  <c r="AP126" i="1"/>
  <c r="AR126" i="1"/>
  <c r="AS126" i="1"/>
  <c r="AT126" i="1" s="1" a="1"/>
  <c r="AT126" i="1" s="1"/>
  <c r="AX126" i="1"/>
  <c r="BA126" i="1"/>
  <c r="BB126" i="1"/>
  <c r="BC126" i="1"/>
  <c r="C112" i="3"/>
  <c r="D112" i="3"/>
  <c r="E124" i="3" s="1"/>
  <c r="I112" i="3"/>
  <c r="C85" i="6"/>
  <c r="D85" i="6" s="1"/>
  <c r="D105" i="4"/>
  <c r="E105" i="4"/>
  <c r="F105" i="4"/>
  <c r="H105" i="4"/>
  <c r="I105" i="4"/>
  <c r="K105" i="4"/>
  <c r="L105" i="4"/>
  <c r="M105" i="4"/>
  <c r="P105" i="4"/>
  <c r="Q105" i="4"/>
  <c r="R105" i="4"/>
  <c r="S105" i="4"/>
  <c r="W112" i="2"/>
  <c r="BC125" i="1"/>
  <c r="BB125" i="1"/>
  <c r="BA125" i="1"/>
  <c r="AX125" i="1"/>
  <c r="AS125" i="1"/>
  <c r="AT125" i="1" s="1" a="1"/>
  <c r="AT125" i="1" s="1"/>
  <c r="AR125" i="1"/>
  <c r="AP125" i="1"/>
  <c r="AN125" i="1"/>
  <c r="AK125" i="1"/>
  <c r="AL125" i="1" s="1"/>
  <c r="AJ125" i="1"/>
  <c r="AF125" i="1"/>
  <c r="AE125" i="1"/>
  <c r="AD125" i="1"/>
  <c r="AC125" i="1"/>
  <c r="AB125" i="1"/>
  <c r="W125" i="1"/>
  <c r="H125" i="1"/>
  <c r="G125" i="1"/>
  <c r="C111" i="3"/>
  <c r="D111" i="3"/>
  <c r="E123" i="3" s="1"/>
  <c r="I111" i="3"/>
  <c r="C84" i="6"/>
  <c r="D84" i="6" s="1"/>
  <c r="K104" i="4"/>
  <c r="D104" i="4"/>
  <c r="E104" i="4"/>
  <c r="F104" i="4"/>
  <c r="H104" i="4"/>
  <c r="I104" i="4"/>
  <c r="L104" i="4"/>
  <c r="M104" i="4"/>
  <c r="P104" i="4"/>
  <c r="Q104" i="4"/>
  <c r="R104" i="4"/>
  <c r="S104" i="4"/>
  <c r="W111" i="2"/>
  <c r="G124" i="1"/>
  <c r="H124" i="1"/>
  <c r="W124" i="1"/>
  <c r="AB124" i="1"/>
  <c r="AC124" i="1"/>
  <c r="AD124" i="1"/>
  <c r="AE124" i="1"/>
  <c r="AF124" i="1"/>
  <c r="AJ124" i="1"/>
  <c r="AK124" i="1"/>
  <c r="AL124" i="1" s="1"/>
  <c r="AN124" i="1"/>
  <c r="AP124" i="1"/>
  <c r="AR124" i="1"/>
  <c r="AS124" i="1"/>
  <c r="AT124" i="1" s="1" a="1"/>
  <c r="AT124" i="1" s="1"/>
  <c r="AX124" i="1"/>
  <c r="BA124" i="1"/>
  <c r="BB124" i="1"/>
  <c r="BC124" i="1"/>
  <c r="W123" i="1"/>
  <c r="AB123" i="1"/>
  <c r="AC123" i="1"/>
  <c r="AD123" i="1"/>
  <c r="AE123" i="1"/>
  <c r="AF123" i="1"/>
  <c r="W110" i="2"/>
  <c r="AJ123" i="1"/>
  <c r="AK123" i="1"/>
  <c r="AL123" i="1" s="1"/>
  <c r="AN123" i="1"/>
  <c r="AP123" i="1"/>
  <c r="AR123" i="1"/>
  <c r="AS123" i="1"/>
  <c r="AT123" i="1" s="1" a="1"/>
  <c r="AT123" i="1" s="1"/>
  <c r="AX123" i="1"/>
  <c r="BA123" i="1"/>
  <c r="BB123" i="1"/>
  <c r="BC123" i="1"/>
  <c r="G123" i="1"/>
  <c r="H123" i="1"/>
  <c r="C83" i="6"/>
  <c r="D83" i="6" s="1"/>
  <c r="H83" i="6"/>
  <c r="C110" i="3"/>
  <c r="D110" i="3"/>
  <c r="E122" i="3" s="1"/>
  <c r="I110" i="3"/>
  <c r="D103" i="4"/>
  <c r="E103" i="4"/>
  <c r="F103" i="4"/>
  <c r="H103" i="4"/>
  <c r="I103" i="4"/>
  <c r="K103" i="4"/>
  <c r="L103" i="4"/>
  <c r="M103" i="4"/>
  <c r="P103" i="4"/>
  <c r="Q103" i="4"/>
  <c r="R103" i="4"/>
  <c r="S103" i="4"/>
  <c r="W109" i="2"/>
  <c r="C109" i="3"/>
  <c r="D109" i="3"/>
  <c r="I109" i="3"/>
  <c r="C108" i="3"/>
  <c r="D108" i="3"/>
  <c r="I108" i="3"/>
  <c r="H82" i="6"/>
  <c r="H81" i="6"/>
  <c r="H80" i="6"/>
  <c r="D102" i="4"/>
  <c r="E102" i="4"/>
  <c r="F102" i="4"/>
  <c r="H102" i="4"/>
  <c r="I102" i="4"/>
  <c r="K102" i="4"/>
  <c r="L102" i="4"/>
  <c r="M102" i="4"/>
  <c r="P102" i="4"/>
  <c r="Q102" i="4"/>
  <c r="R102" i="4"/>
  <c r="S102" i="4"/>
  <c r="G122" i="1"/>
  <c r="H122" i="1"/>
  <c r="W122" i="1"/>
  <c r="AB122" i="1"/>
  <c r="AC122" i="1"/>
  <c r="AD122" i="1"/>
  <c r="AE122" i="1"/>
  <c r="AF122" i="1"/>
  <c r="AJ122" i="1"/>
  <c r="AK122" i="1"/>
  <c r="AL122" i="1" s="1"/>
  <c r="AN122" i="1"/>
  <c r="AP122" i="1"/>
  <c r="AR122" i="1"/>
  <c r="AS122" i="1"/>
  <c r="AT122" i="1" s="1" a="1"/>
  <c r="AT122" i="1" s="1"/>
  <c r="AX122" i="1"/>
  <c r="BA122" i="1"/>
  <c r="BB122" i="1"/>
  <c r="BC122" i="1"/>
  <c r="C81" i="6"/>
  <c r="D81" i="6" s="1"/>
  <c r="C82" i="6"/>
  <c r="D82" i="6" s="1"/>
  <c r="W108" i="2"/>
  <c r="AB121" i="1"/>
  <c r="AC121" i="1"/>
  <c r="AD121" i="1"/>
  <c r="AE121" i="1"/>
  <c r="AF121" i="1"/>
  <c r="W121" i="1"/>
  <c r="AX121" i="1"/>
  <c r="BA121" i="1"/>
  <c r="BB121" i="1"/>
  <c r="BC121" i="1"/>
  <c r="AJ121" i="1"/>
  <c r="AK121" i="1"/>
  <c r="AL121" i="1" s="1"/>
  <c r="AN121" i="1"/>
  <c r="AP121" i="1"/>
  <c r="AR121" i="1"/>
  <c r="AS121" i="1"/>
  <c r="AT121" i="1" s="1" a="1"/>
  <c r="AT121" i="1" s="1"/>
  <c r="G121" i="1"/>
  <c r="H121" i="1"/>
  <c r="D101" i="4"/>
  <c r="E101" i="4"/>
  <c r="F101" i="4"/>
  <c r="H101" i="4"/>
  <c r="K101" i="4"/>
  <c r="L101" i="4"/>
  <c r="M101" i="4"/>
  <c r="P101" i="4"/>
  <c r="Q101" i="4"/>
  <c r="R101" i="4"/>
  <c r="S101" i="4"/>
  <c r="D100" i="4"/>
  <c r="E100" i="4"/>
  <c r="F100" i="4"/>
  <c r="C107" i="3"/>
  <c r="D107" i="3"/>
  <c r="I107" i="3"/>
  <c r="C80" i="6"/>
  <c r="D80" i="6" s="1"/>
  <c r="W107" i="2"/>
  <c r="AC120" i="1"/>
  <c r="AD120" i="1"/>
  <c r="AE120" i="1"/>
  <c r="AF120" i="1"/>
  <c r="AB120" i="1"/>
  <c r="W120" i="1"/>
  <c r="AX120" i="1"/>
  <c r="BA120" i="1"/>
  <c r="BB120" i="1"/>
  <c r="BC120" i="1"/>
  <c r="AJ120" i="1"/>
  <c r="AK120" i="1"/>
  <c r="AL120" i="1" s="1"/>
  <c r="AN120" i="1"/>
  <c r="AP120" i="1"/>
  <c r="AR120" i="1"/>
  <c r="AS120" i="1"/>
  <c r="AT120" i="1" s="1" a="1"/>
  <c r="AT120" i="1" s="1"/>
  <c r="G120" i="1"/>
  <c r="H120" i="1"/>
  <c r="K100" i="4"/>
  <c r="L100" i="4"/>
  <c r="M100" i="4"/>
  <c r="P100" i="4"/>
  <c r="Q100" i="4"/>
  <c r="R100" i="4"/>
  <c r="S100" i="4"/>
  <c r="C106" i="3"/>
  <c r="C79" i="6"/>
  <c r="D79" i="6" s="1"/>
  <c r="H79" i="6"/>
  <c r="I106" i="3"/>
  <c r="D106" i="3"/>
  <c r="W106" i="2"/>
  <c r="W119" i="1"/>
  <c r="AB119" i="1"/>
  <c r="G119" i="1"/>
  <c r="H119" i="1"/>
  <c r="AC119" i="1"/>
  <c r="AD119" i="1"/>
  <c r="AE119" i="1"/>
  <c r="AF119" i="1"/>
  <c r="AJ119" i="1"/>
  <c r="AK119" i="1"/>
  <c r="AL119" i="1" s="1"/>
  <c r="AN119" i="1"/>
  <c r="AP119" i="1"/>
  <c r="AR119" i="1"/>
  <c r="AS119" i="1"/>
  <c r="AT119" i="1" s="1" a="1"/>
  <c r="AT119" i="1" s="1"/>
  <c r="AX119" i="1"/>
  <c r="BA119" i="1"/>
  <c r="BB119" i="1"/>
  <c r="BC119" i="1"/>
  <c r="K99" i="4"/>
  <c r="L99" i="4"/>
  <c r="M99" i="4"/>
  <c r="P99" i="4"/>
  <c r="Q99" i="4"/>
  <c r="R99" i="4"/>
  <c r="S99" i="4"/>
  <c r="D99" i="4"/>
  <c r="E99" i="4"/>
  <c r="F99" i="4"/>
  <c r="I105" i="3"/>
  <c r="D105" i="3"/>
  <c r="C105" i="3"/>
  <c r="C78" i="6"/>
  <c r="D78" i="6" s="1"/>
  <c r="H78" i="6"/>
  <c r="W118" i="1"/>
  <c r="AB118" i="1"/>
  <c r="AC118" i="1"/>
  <c r="AD118" i="1"/>
  <c r="AE118" i="1"/>
  <c r="AF118" i="1"/>
  <c r="W105" i="2"/>
  <c r="AX118" i="1"/>
  <c r="BA118" i="1"/>
  <c r="BB118" i="1"/>
  <c r="BC118" i="1"/>
  <c r="AJ118" i="1"/>
  <c r="AK118" i="1"/>
  <c r="AL118" i="1" s="1"/>
  <c r="AN118" i="1"/>
  <c r="AP118" i="1"/>
  <c r="AR118" i="1"/>
  <c r="AS118" i="1"/>
  <c r="AT118" i="1" s="1" a="1"/>
  <c r="AT118" i="1" s="1"/>
  <c r="G118" i="1"/>
  <c r="H118" i="1"/>
  <c r="P98" i="4"/>
  <c r="Q98" i="4"/>
  <c r="R98" i="4"/>
  <c r="S98" i="4"/>
  <c r="K97" i="4"/>
  <c r="K98" i="4"/>
  <c r="L98" i="4"/>
  <c r="M98" i="4"/>
  <c r="D98" i="4"/>
  <c r="E98" i="4"/>
  <c r="F98" i="4"/>
  <c r="H74" i="6"/>
  <c r="H75" i="6"/>
  <c r="H76" i="6"/>
  <c r="H77" i="6"/>
  <c r="C77" i="6"/>
  <c r="D77" i="6" s="1"/>
  <c r="I104" i="3"/>
  <c r="C104" i="3"/>
  <c r="D104" i="3"/>
  <c r="W104" i="2"/>
  <c r="AX117" i="1"/>
  <c r="BA117" i="1"/>
  <c r="BB117" i="1"/>
  <c r="BC117" i="1"/>
  <c r="AJ117" i="1"/>
  <c r="AK117" i="1"/>
  <c r="AL117" i="1" s="1"/>
  <c r="AN117" i="1"/>
  <c r="AP117" i="1"/>
  <c r="AR117" i="1"/>
  <c r="AS117" i="1"/>
  <c r="AT117" i="1" s="1" a="1"/>
  <c r="AT117" i="1" s="1"/>
  <c r="AC117" i="1"/>
  <c r="AD117" i="1"/>
  <c r="AE117" i="1"/>
  <c r="AF117" i="1"/>
  <c r="AB117" i="1"/>
  <c r="W117" i="1"/>
  <c r="G117" i="1"/>
  <c r="H117" i="1"/>
  <c r="S97" i="4"/>
  <c r="R97" i="4"/>
  <c r="Q97" i="4"/>
  <c r="P97" i="4"/>
  <c r="M97" i="4"/>
  <c r="L97" i="4"/>
  <c r="E97" i="4"/>
  <c r="F97" i="4"/>
  <c r="D97" i="4"/>
  <c r="I103" i="3"/>
  <c r="C103" i="3"/>
  <c r="D103" i="3"/>
  <c r="C76" i="6"/>
  <c r="D76" i="6" s="1"/>
  <c r="AC116" i="1"/>
  <c r="AD116" i="1"/>
  <c r="AE116" i="1"/>
  <c r="AF116" i="1"/>
  <c r="AB116" i="1"/>
  <c r="W116" i="1"/>
  <c r="W103" i="2"/>
  <c r="AX116" i="1"/>
  <c r="BA116" i="1"/>
  <c r="BB116" i="1"/>
  <c r="BC116" i="1"/>
  <c r="AJ116" i="1"/>
  <c r="AK116" i="1"/>
  <c r="AL116" i="1" s="1"/>
  <c r="AN116" i="1"/>
  <c r="AP116" i="1"/>
  <c r="AR116" i="1"/>
  <c r="AS116" i="1"/>
  <c r="AT116" i="1" s="1" a="1"/>
  <c r="AT116" i="1" s="1"/>
  <c r="Q96" i="4"/>
  <c r="L96" i="4"/>
  <c r="M96" i="4"/>
  <c r="P96" i="4"/>
  <c r="R96" i="4"/>
  <c r="S96" i="4"/>
  <c r="D96" i="4"/>
  <c r="E96" i="4"/>
  <c r="F96" i="4"/>
  <c r="H116" i="1"/>
  <c r="G116" i="1"/>
  <c r="C75" i="6"/>
  <c r="D75" i="6" s="1"/>
  <c r="I102" i="3"/>
  <c r="D102" i="3"/>
  <c r="C102" i="3"/>
  <c r="AF115" i="1"/>
  <c r="AE115" i="1"/>
  <c r="AD115" i="1"/>
  <c r="AC115" i="1"/>
  <c r="AB115" i="1"/>
  <c r="W115" i="1"/>
  <c r="BC115" i="1"/>
  <c r="BB115" i="1"/>
  <c r="BA115" i="1"/>
  <c r="AX115" i="1"/>
  <c r="AS115" i="1"/>
  <c r="AT115" i="1" s="1" a="1"/>
  <c r="AT115" i="1" s="1"/>
  <c r="AR115" i="1"/>
  <c r="AP115" i="1"/>
  <c r="AN115" i="1"/>
  <c r="AK115" i="1"/>
  <c r="AL115" i="1" s="1"/>
  <c r="AJ115" i="1"/>
  <c r="W102" i="2"/>
  <c r="H115" i="1"/>
  <c r="G115" i="1"/>
  <c r="S95" i="4"/>
  <c r="R95" i="4"/>
  <c r="Q95" i="4"/>
  <c r="P95" i="4"/>
  <c r="M95" i="4"/>
  <c r="L95" i="4"/>
  <c r="F95" i="4"/>
  <c r="E95" i="4"/>
  <c r="D95" i="4"/>
  <c r="I101" i="3"/>
  <c r="D101" i="3"/>
  <c r="C101" i="3"/>
  <c r="C74" i="6"/>
  <c r="D74" i="6" s="1"/>
  <c r="BE160" i="1" l="1"/>
  <c r="BE159" i="1"/>
  <c r="BE161" i="1"/>
  <c r="L158" i="1"/>
  <c r="BN158" i="1"/>
  <c r="L157" i="1"/>
  <c r="BN157" i="1"/>
  <c r="BE158" i="1"/>
  <c r="L159" i="1"/>
  <c r="BN159" i="1"/>
  <c r="BE157" i="1"/>
  <c r="L155" i="1"/>
  <c r="BN155" i="1"/>
  <c r="BE156" i="1"/>
  <c r="K142" i="1"/>
  <c r="N142" i="1" s="1"/>
  <c r="BE155" i="1"/>
  <c r="L156" i="1"/>
  <c r="BN156" i="1"/>
  <c r="J142" i="1"/>
  <c r="M142" i="1" s="1"/>
  <c r="E115" i="3"/>
  <c r="BE154" i="1"/>
  <c r="L154" i="1"/>
  <c r="BN154" i="1"/>
  <c r="E118" i="3"/>
  <c r="BN144" i="1"/>
  <c r="BE153" i="1"/>
  <c r="BN153" i="1"/>
  <c r="L153" i="1"/>
  <c r="P132" i="1"/>
  <c r="I143" i="1"/>
  <c r="T102" i="4"/>
  <c r="N102" i="4"/>
  <c r="T106" i="4"/>
  <c r="J140" i="1"/>
  <c r="M140" i="1" s="1"/>
  <c r="J141" i="1"/>
  <c r="M141" i="1" s="1"/>
  <c r="K138" i="1"/>
  <c r="N138" i="1" s="1"/>
  <c r="BN146" i="1"/>
  <c r="O119" i="1"/>
  <c r="K140" i="1"/>
  <c r="N140" i="1" s="1"/>
  <c r="BD141" i="1"/>
  <c r="L151" i="1"/>
  <c r="BN151" i="1"/>
  <c r="L152" i="1"/>
  <c r="BN152" i="1"/>
  <c r="O118" i="1"/>
  <c r="BD142" i="1"/>
  <c r="BD140" i="1"/>
  <c r="BN147" i="1"/>
  <c r="BE151" i="1"/>
  <c r="BE148" i="1"/>
  <c r="BE152" i="1"/>
  <c r="K133" i="1"/>
  <c r="N133" i="1" s="1"/>
  <c r="BN150" i="1"/>
  <c r="BE150" i="1"/>
  <c r="BN149" i="1"/>
  <c r="L149" i="1"/>
  <c r="AZ149" i="1"/>
  <c r="BE149" i="1"/>
  <c r="BN148" i="1"/>
  <c r="AZ148" i="1"/>
  <c r="BE147" i="1"/>
  <c r="BE146" i="1"/>
  <c r="BE145" i="1"/>
  <c r="L145" i="1"/>
  <c r="BN145" i="1"/>
  <c r="I142" i="1"/>
  <c r="L142" i="1" s="1"/>
  <c r="I141" i="1"/>
  <c r="BN141" i="1" s="1"/>
  <c r="I140" i="1"/>
  <c r="K141" i="1"/>
  <c r="N141" i="1" s="1"/>
  <c r="BE144" i="1"/>
  <c r="J133" i="1"/>
  <c r="M133" i="1" s="1"/>
  <c r="BD138" i="1"/>
  <c r="K139" i="1"/>
  <c r="N139" i="1" s="1"/>
  <c r="BD135" i="1"/>
  <c r="J139" i="1"/>
  <c r="M139" i="1" s="1"/>
  <c r="J134" i="1"/>
  <c r="M134" i="1" s="1"/>
  <c r="BD134" i="1"/>
  <c r="BD133" i="1"/>
  <c r="BD139" i="1"/>
  <c r="K134" i="1"/>
  <c r="N134" i="1" s="1"/>
  <c r="K126" i="1"/>
  <c r="N126" i="1" s="1"/>
  <c r="J137" i="1"/>
  <c r="M137" i="1" s="1"/>
  <c r="K135" i="1"/>
  <c r="N135" i="1" s="1"/>
  <c r="J135" i="1"/>
  <c r="M135" i="1" s="1"/>
  <c r="BD137" i="1"/>
  <c r="J136" i="1"/>
  <c r="M136" i="1" s="1"/>
  <c r="K136" i="1"/>
  <c r="N136" i="1" s="1"/>
  <c r="K137" i="1"/>
  <c r="N137" i="1" s="1"/>
  <c r="BL127" i="1"/>
  <c r="I138" i="1"/>
  <c r="I139" i="1"/>
  <c r="Q126" i="1"/>
  <c r="I137" i="1"/>
  <c r="J138" i="1"/>
  <c r="M138" i="1" s="1"/>
  <c r="BL125" i="1"/>
  <c r="I136" i="1"/>
  <c r="BL124" i="1"/>
  <c r="I135" i="1"/>
  <c r="I134" i="1"/>
  <c r="BD136" i="1"/>
  <c r="AZ139" i="1"/>
  <c r="AZ138" i="1"/>
  <c r="E116" i="3"/>
  <c r="E117" i="3"/>
  <c r="E114" i="3"/>
  <c r="AZ137" i="1"/>
  <c r="AZ135" i="1"/>
  <c r="E119" i="3"/>
  <c r="E120" i="3"/>
  <c r="E113" i="3"/>
  <c r="E121" i="3"/>
  <c r="AZ134" i="1"/>
  <c r="AZ133" i="1"/>
  <c r="I133" i="1"/>
  <c r="K130" i="1"/>
  <c r="N130" i="1" s="1"/>
  <c r="BD131" i="1"/>
  <c r="P124" i="1"/>
  <c r="J130" i="1"/>
  <c r="M130" i="1" s="1"/>
  <c r="O117" i="1"/>
  <c r="P130" i="1"/>
  <c r="BL132" i="1"/>
  <c r="BL107" i="1"/>
  <c r="O123" i="1"/>
  <c r="K131" i="1"/>
  <c r="N131" i="1" s="1"/>
  <c r="P127" i="1"/>
  <c r="O130" i="1"/>
  <c r="AG132" i="1"/>
  <c r="AH132" i="1" s="1"/>
  <c r="O132" i="1"/>
  <c r="I132" i="1"/>
  <c r="L132" i="1" s="1"/>
  <c r="P131" i="1"/>
  <c r="O131" i="1"/>
  <c r="BL131" i="1"/>
  <c r="BL122" i="1"/>
  <c r="I126" i="1"/>
  <c r="L126" i="1" s="1"/>
  <c r="J131" i="1"/>
  <c r="M131" i="1" s="1"/>
  <c r="AY131" i="1"/>
  <c r="AZ131" i="1" s="1"/>
  <c r="O116" i="1"/>
  <c r="BL115" i="1"/>
  <c r="BD130" i="1"/>
  <c r="O121" i="1"/>
  <c r="BL128" i="1"/>
  <c r="I130" i="1"/>
  <c r="L130" i="1" s="1"/>
  <c r="BL126" i="1"/>
  <c r="J126" i="1"/>
  <c r="M126" i="1" s="1"/>
  <c r="K129" i="1"/>
  <c r="N129" i="1" s="1"/>
  <c r="J129" i="1"/>
  <c r="M129" i="1" s="1"/>
  <c r="BL121" i="1"/>
  <c r="I129" i="1"/>
  <c r="L129" i="1" s="1"/>
  <c r="BL120" i="1"/>
  <c r="BD129" i="1"/>
  <c r="BD132" i="1"/>
  <c r="K132" i="1"/>
  <c r="N132" i="1" s="1"/>
  <c r="J132" i="1"/>
  <c r="M132" i="1" s="1"/>
  <c r="I131" i="1"/>
  <c r="L131" i="1" s="1"/>
  <c r="N112" i="4"/>
  <c r="T112" i="4"/>
  <c r="AY132" i="1"/>
  <c r="AZ132" i="1" s="1"/>
  <c r="R132" i="1"/>
  <c r="Q132" i="1"/>
  <c r="N111" i="4"/>
  <c r="T111" i="4"/>
  <c r="AG131" i="1"/>
  <c r="AH131" i="1" s="1"/>
  <c r="R131" i="1"/>
  <c r="N110" i="4"/>
  <c r="T110" i="4"/>
  <c r="AY130" i="1"/>
  <c r="AG130" i="1"/>
  <c r="AH130" i="1" s="1"/>
  <c r="Q130" i="1"/>
  <c r="R130" i="1"/>
  <c r="T109" i="4"/>
  <c r="N109" i="4"/>
  <c r="AG129" i="1"/>
  <c r="AH129" i="1" s="1"/>
  <c r="AY129" i="1"/>
  <c r="Q129" i="1"/>
  <c r="R129" i="1"/>
  <c r="P129" i="1"/>
  <c r="O129" i="1"/>
  <c r="K128" i="1"/>
  <c r="N128" i="1" s="1"/>
  <c r="BD128" i="1"/>
  <c r="J128" i="1"/>
  <c r="M128" i="1" s="1"/>
  <c r="AG128" i="1"/>
  <c r="AH128" i="1" s="1"/>
  <c r="Q128" i="1"/>
  <c r="P128" i="1"/>
  <c r="I128" i="1"/>
  <c r="L128" i="1" s="1"/>
  <c r="AY128" i="1"/>
  <c r="AZ128" i="1" s="1"/>
  <c r="R128" i="1"/>
  <c r="N108" i="4"/>
  <c r="T108" i="4"/>
  <c r="AY115" i="1"/>
  <c r="AZ115" i="1" s="1"/>
  <c r="AY123" i="1"/>
  <c r="AZ123" i="1" s="1"/>
  <c r="AY126" i="1"/>
  <c r="AZ126" i="1" s="1"/>
  <c r="AY125" i="1"/>
  <c r="AZ125" i="1" s="1"/>
  <c r="AY116" i="1"/>
  <c r="AZ116" i="1" s="1"/>
  <c r="AY117" i="1"/>
  <c r="AZ117" i="1" s="1"/>
  <c r="AY118" i="1"/>
  <c r="AZ118" i="1" s="1"/>
  <c r="AY119" i="1"/>
  <c r="AZ119" i="1" s="1"/>
  <c r="AY120" i="1"/>
  <c r="AZ120" i="1" s="1"/>
  <c r="AY121" i="1"/>
  <c r="AZ121" i="1" s="1"/>
  <c r="AY122" i="1"/>
  <c r="AZ122" i="1" s="1"/>
  <c r="AY124" i="1"/>
  <c r="AZ124" i="1" s="1"/>
  <c r="AY127" i="1"/>
  <c r="AZ127" i="1" s="1"/>
  <c r="Q121" i="1"/>
  <c r="AG120" i="1"/>
  <c r="AH120" i="1" s="1"/>
  <c r="O120" i="1"/>
  <c r="P121" i="1"/>
  <c r="AG119" i="1"/>
  <c r="AH119" i="1" s="1"/>
  <c r="Q120" i="1"/>
  <c r="AG121" i="1"/>
  <c r="AH121" i="1" s="1"/>
  <c r="R121" i="1"/>
  <c r="K127" i="1"/>
  <c r="N127" i="1" s="1"/>
  <c r="BD127" i="1"/>
  <c r="P120" i="1"/>
  <c r="I123" i="1"/>
  <c r="L123" i="1" s="1"/>
  <c r="I125" i="1"/>
  <c r="L125" i="1" s="1"/>
  <c r="AG117" i="1"/>
  <c r="AH117" i="1" s="1"/>
  <c r="R125" i="1"/>
  <c r="AG125" i="1"/>
  <c r="AH125" i="1" s="1"/>
  <c r="J127" i="1"/>
  <c r="M127" i="1" s="1"/>
  <c r="AG123" i="1"/>
  <c r="AH123" i="1" s="1"/>
  <c r="AG115" i="1"/>
  <c r="AH115" i="1" s="1"/>
  <c r="AG116" i="1"/>
  <c r="AH116" i="1" s="1"/>
  <c r="AG127" i="1"/>
  <c r="AH127" i="1" s="1"/>
  <c r="O127" i="1"/>
  <c r="I127" i="1"/>
  <c r="L127" i="1" s="1"/>
  <c r="R127" i="1"/>
  <c r="Q127" i="1"/>
  <c r="T107" i="4"/>
  <c r="N107" i="4"/>
  <c r="N106" i="4"/>
  <c r="BD126" i="1"/>
  <c r="AG126" i="1"/>
  <c r="AH126" i="1" s="1"/>
  <c r="R126" i="1"/>
  <c r="P126" i="1"/>
  <c r="O126" i="1"/>
  <c r="T105" i="4"/>
  <c r="N105" i="4"/>
  <c r="O125" i="1"/>
  <c r="P125" i="1"/>
  <c r="Q125" i="1"/>
  <c r="N104" i="4"/>
  <c r="T104" i="4"/>
  <c r="AG124" i="1"/>
  <c r="AH124" i="1" s="1"/>
  <c r="I124" i="1"/>
  <c r="L124" i="1" s="1"/>
  <c r="R124" i="1"/>
  <c r="O124" i="1"/>
  <c r="Q124" i="1"/>
  <c r="R123" i="1"/>
  <c r="Q123" i="1"/>
  <c r="P123" i="1"/>
  <c r="N103" i="4"/>
  <c r="T103" i="4"/>
  <c r="AG122" i="1"/>
  <c r="AH122" i="1" s="1"/>
  <c r="I122" i="1"/>
  <c r="L122" i="1" s="1"/>
  <c r="R122" i="1"/>
  <c r="Q122" i="1"/>
  <c r="P122" i="1"/>
  <c r="N101" i="4"/>
  <c r="T101" i="4"/>
  <c r="R117" i="1"/>
  <c r="Q117" i="1"/>
  <c r="P117" i="1"/>
  <c r="R118" i="1"/>
  <c r="R119" i="1"/>
  <c r="Q118" i="1"/>
  <c r="Q119" i="1"/>
  <c r="O115" i="1"/>
  <c r="P118" i="1"/>
  <c r="P119" i="1"/>
  <c r="R116" i="1"/>
  <c r="Q116" i="1"/>
  <c r="P116" i="1"/>
  <c r="AG118" i="1"/>
  <c r="AH118" i="1" s="1"/>
  <c r="R115" i="1"/>
  <c r="Q115" i="1"/>
  <c r="W101" i="2"/>
  <c r="BC114" i="1"/>
  <c r="BB114" i="1"/>
  <c r="BA114" i="1"/>
  <c r="AX114" i="1"/>
  <c r="AS114" i="1"/>
  <c r="AT114" i="1" s="1" a="1"/>
  <c r="AT114" i="1" s="1"/>
  <c r="AR114" i="1"/>
  <c r="AN114" i="1"/>
  <c r="AK114" i="1"/>
  <c r="AL114" i="1" s="1"/>
  <c r="AP114" i="1"/>
  <c r="AJ114" i="1"/>
  <c r="AF114" i="1"/>
  <c r="AE114" i="1"/>
  <c r="AD114" i="1"/>
  <c r="AC114" i="1"/>
  <c r="AB114" i="1"/>
  <c r="W114" i="1"/>
  <c r="H114" i="1"/>
  <c r="K125" i="1" s="1"/>
  <c r="N125" i="1" s="1"/>
  <c r="G114" i="1"/>
  <c r="R114" i="1"/>
  <c r="S94" i="4"/>
  <c r="R94" i="4"/>
  <c r="Q94" i="4"/>
  <c r="P94" i="4"/>
  <c r="M94" i="4"/>
  <c r="L94" i="4"/>
  <c r="F94" i="4"/>
  <c r="E94" i="4"/>
  <c r="D94" i="4"/>
  <c r="H73" i="6"/>
  <c r="C73" i="6"/>
  <c r="D73" i="6" s="1"/>
  <c r="W100" i="2"/>
  <c r="I100" i="3"/>
  <c r="D100" i="3"/>
  <c r="E112" i="3" s="1"/>
  <c r="C100" i="3"/>
  <c r="AF113" i="1"/>
  <c r="AE113" i="1"/>
  <c r="AD113" i="1"/>
  <c r="AC113" i="1"/>
  <c r="AB113" i="1"/>
  <c r="W113" i="1"/>
  <c r="BC113" i="1"/>
  <c r="BB113" i="1"/>
  <c r="BA113" i="1"/>
  <c r="AX113" i="1"/>
  <c r="AS113" i="1"/>
  <c r="AT113" i="1" s="1" a="1"/>
  <c r="AT113" i="1" s="1"/>
  <c r="AR113" i="1"/>
  <c r="AP113" i="1"/>
  <c r="AN113" i="1"/>
  <c r="AK113" i="1"/>
  <c r="AL113" i="1" s="1"/>
  <c r="AJ113" i="1"/>
  <c r="S93" i="4"/>
  <c r="R93" i="4"/>
  <c r="Q93" i="4"/>
  <c r="P93" i="4"/>
  <c r="M93" i="4"/>
  <c r="L93" i="4"/>
  <c r="F93" i="4"/>
  <c r="E93" i="4"/>
  <c r="D93" i="4"/>
  <c r="R113" i="1"/>
  <c r="Q113" i="1"/>
  <c r="P113" i="1"/>
  <c r="O113" i="1"/>
  <c r="H113" i="1"/>
  <c r="G113" i="1"/>
  <c r="D92" i="4"/>
  <c r="L92" i="4"/>
  <c r="M92" i="4"/>
  <c r="S92" i="4"/>
  <c r="R92" i="4"/>
  <c r="Q92" i="4"/>
  <c r="P92" i="4"/>
  <c r="F92" i="4"/>
  <c r="E92" i="4"/>
  <c r="W99" i="2"/>
  <c r="H72" i="6"/>
  <c r="C72" i="6"/>
  <c r="D72" i="6" s="1"/>
  <c r="I99" i="3"/>
  <c r="D99" i="3"/>
  <c r="E111" i="3" s="1"/>
  <c r="C99" i="3"/>
  <c r="AF112" i="1"/>
  <c r="AE112" i="1"/>
  <c r="AD112" i="1"/>
  <c r="AC112" i="1"/>
  <c r="AB112" i="1"/>
  <c r="W112" i="1"/>
  <c r="BC112" i="1"/>
  <c r="BB112" i="1"/>
  <c r="BA112" i="1"/>
  <c r="AX112" i="1"/>
  <c r="AS112" i="1"/>
  <c r="AT112" i="1" s="1" a="1"/>
  <c r="AT112" i="1" s="1"/>
  <c r="AR112" i="1"/>
  <c r="AP112" i="1"/>
  <c r="AN112" i="1"/>
  <c r="AK112" i="1"/>
  <c r="AL112" i="1" s="1"/>
  <c r="AJ112" i="1"/>
  <c r="H112" i="1"/>
  <c r="G112" i="1"/>
  <c r="O112" i="1"/>
  <c r="I14" i="4"/>
  <c r="I15" i="4"/>
  <c r="I16" i="4"/>
  <c r="H14" i="4"/>
  <c r="H15" i="4"/>
  <c r="H16" i="4"/>
  <c r="F14" i="4"/>
  <c r="F15" i="4"/>
  <c r="F16" i="4"/>
  <c r="E14" i="4"/>
  <c r="E15" i="4"/>
  <c r="E16" i="4"/>
  <c r="I17" i="4"/>
  <c r="I18" i="4"/>
  <c r="I19" i="4"/>
  <c r="I20" i="4"/>
  <c r="H17" i="4"/>
  <c r="H18" i="4"/>
  <c r="H19" i="4"/>
  <c r="H20" i="4"/>
  <c r="F17" i="4"/>
  <c r="F18" i="4"/>
  <c r="F19" i="4"/>
  <c r="F20" i="4"/>
  <c r="F21" i="4"/>
  <c r="F22" i="4"/>
  <c r="F23" i="4"/>
  <c r="F24" i="4"/>
  <c r="F25" i="4"/>
  <c r="F26" i="4"/>
  <c r="F27" i="4"/>
  <c r="F28" i="4"/>
  <c r="F29" i="4"/>
  <c r="F30" i="4"/>
  <c r="F31" i="4"/>
  <c r="E17" i="4"/>
  <c r="E18" i="4"/>
  <c r="E19" i="4"/>
  <c r="E20" i="4"/>
  <c r="E21" i="4"/>
  <c r="E22" i="4"/>
  <c r="E23" i="4"/>
  <c r="E24" i="4"/>
  <c r="E25" i="4"/>
  <c r="E26" i="4"/>
  <c r="E27" i="4"/>
  <c r="E28" i="4"/>
  <c r="E29" i="4"/>
  <c r="E30" i="4"/>
  <c r="E31" i="4"/>
  <c r="I98" i="3"/>
  <c r="D98" i="3"/>
  <c r="E110" i="3" s="1"/>
  <c r="C98" i="3"/>
  <c r="H71" i="6"/>
  <c r="C71" i="6"/>
  <c r="D71" i="6" s="1"/>
  <c r="AF111" i="1"/>
  <c r="AE111" i="1"/>
  <c r="AD111" i="1"/>
  <c r="AC111" i="1"/>
  <c r="AB111" i="1"/>
  <c r="W111" i="1"/>
  <c r="W98" i="2"/>
  <c r="BC111" i="1"/>
  <c r="BB111" i="1"/>
  <c r="BA111" i="1"/>
  <c r="AX111" i="1"/>
  <c r="AS111" i="1"/>
  <c r="AT111" i="1" s="1" a="1"/>
  <c r="AT111" i="1" s="1"/>
  <c r="AR111" i="1"/>
  <c r="AP111" i="1"/>
  <c r="AN111" i="1"/>
  <c r="AK111" i="1"/>
  <c r="AL111" i="1" s="1"/>
  <c r="AJ111" i="1"/>
  <c r="R111" i="1"/>
  <c r="Q111" i="1"/>
  <c r="H111" i="1"/>
  <c r="G111" i="1"/>
  <c r="P111" i="1"/>
  <c r="S91" i="4"/>
  <c r="R91" i="4"/>
  <c r="Q91" i="4"/>
  <c r="P91" i="4"/>
  <c r="M91" i="4"/>
  <c r="L91" i="4"/>
  <c r="F91" i="4"/>
  <c r="E91" i="4"/>
  <c r="D91" i="4"/>
  <c r="AX110" i="1"/>
  <c r="S90" i="4"/>
  <c r="R90" i="4"/>
  <c r="Q90" i="4"/>
  <c r="P90" i="4"/>
  <c r="M90" i="4"/>
  <c r="L90" i="4"/>
  <c r="F90" i="4"/>
  <c r="E90" i="4"/>
  <c r="D90" i="4"/>
  <c r="H70" i="6"/>
  <c r="C70" i="6"/>
  <c r="D70" i="6" s="1"/>
  <c r="I97" i="3"/>
  <c r="D97" i="3"/>
  <c r="E109" i="3" s="1"/>
  <c r="C97" i="3"/>
  <c r="BN142" i="1" l="1"/>
  <c r="BN130" i="1"/>
  <c r="BE141" i="1"/>
  <c r="BE140" i="1"/>
  <c r="BN123" i="1"/>
  <c r="BN127" i="1"/>
  <c r="L134" i="1"/>
  <c r="BN134" i="1"/>
  <c r="L141" i="1"/>
  <c r="BN124" i="1"/>
  <c r="BE142" i="1"/>
  <c r="L133" i="1"/>
  <c r="BN133" i="1"/>
  <c r="L135" i="1"/>
  <c r="BN135" i="1"/>
  <c r="BE143" i="1"/>
  <c r="L136" i="1"/>
  <c r="BN136" i="1"/>
  <c r="BN128" i="1"/>
  <c r="BN125" i="1"/>
  <c r="L140" i="1"/>
  <c r="BN140" i="1"/>
  <c r="BN131" i="1"/>
  <c r="L143" i="1"/>
  <c r="BN143" i="1"/>
  <c r="BE138" i="1"/>
  <c r="L139" i="1"/>
  <c r="BN139" i="1"/>
  <c r="BN122" i="1"/>
  <c r="L137" i="1"/>
  <c r="BN137" i="1"/>
  <c r="L138" i="1"/>
  <c r="BN138" i="1"/>
  <c r="BN126" i="1"/>
  <c r="BN129" i="1"/>
  <c r="BN132" i="1"/>
  <c r="BE139" i="1"/>
  <c r="BE137" i="1"/>
  <c r="AZ130" i="1"/>
  <c r="BE135" i="1"/>
  <c r="BE134" i="1"/>
  <c r="BE132" i="1"/>
  <c r="BE136" i="1"/>
  <c r="BE133" i="1"/>
  <c r="BE129" i="1"/>
  <c r="BE131" i="1"/>
  <c r="AZ129" i="1"/>
  <c r="BE128" i="1"/>
  <c r="BE127" i="1"/>
  <c r="AY114" i="1"/>
  <c r="AZ114" i="1" s="1"/>
  <c r="BE126" i="1"/>
  <c r="AY112" i="1"/>
  <c r="AZ112" i="1" s="1"/>
  <c r="AY111" i="1"/>
  <c r="AZ111" i="1" s="1"/>
  <c r="AY113" i="1"/>
  <c r="AZ113" i="1" s="1"/>
  <c r="J123" i="1"/>
  <c r="M123" i="1" s="1"/>
  <c r="J124" i="1"/>
  <c r="M124" i="1" s="1"/>
  <c r="J125" i="1"/>
  <c r="M125" i="1" s="1"/>
  <c r="AG113" i="1"/>
  <c r="AH113" i="1" s="1"/>
  <c r="K124" i="1"/>
  <c r="N124" i="1" s="1"/>
  <c r="AG114" i="1"/>
  <c r="AH114" i="1" s="1"/>
  <c r="BD123" i="1"/>
  <c r="AG112" i="1"/>
  <c r="AH112" i="1" s="1"/>
  <c r="K123" i="1"/>
  <c r="N123" i="1" s="1"/>
  <c r="AG111" i="1"/>
  <c r="AH111" i="1" s="1"/>
  <c r="J122" i="1"/>
  <c r="M122" i="1" s="1"/>
  <c r="BD122" i="1"/>
  <c r="BD124" i="1"/>
  <c r="K122" i="1"/>
  <c r="N122" i="1" s="1"/>
  <c r="BD121" i="1"/>
  <c r="BD125" i="1"/>
  <c r="O114" i="1"/>
  <c r="P114" i="1"/>
  <c r="Q114" i="1"/>
  <c r="O111" i="1"/>
  <c r="R112" i="1"/>
  <c r="Q112" i="1"/>
  <c r="P112" i="1"/>
  <c r="AK110" i="1"/>
  <c r="AL110" i="1" s="1"/>
  <c r="AB110" i="1"/>
  <c r="W110" i="1"/>
  <c r="AC110" i="1"/>
  <c r="AD110" i="1"/>
  <c r="AE110" i="1"/>
  <c r="AF110" i="1"/>
  <c r="BC110" i="1"/>
  <c r="BB110" i="1"/>
  <c r="BA110" i="1"/>
  <c r="AS110" i="1"/>
  <c r="AT110" i="1" s="1" a="1"/>
  <c r="AT110" i="1" s="1"/>
  <c r="AR110" i="1"/>
  <c r="AP110" i="1"/>
  <c r="AN110" i="1"/>
  <c r="AJ110" i="1"/>
  <c r="W97" i="2"/>
  <c r="H110" i="1"/>
  <c r="K121" i="1" s="1"/>
  <c r="N121" i="1" s="1"/>
  <c r="G110" i="1"/>
  <c r="J121" i="1" s="1"/>
  <c r="M121" i="1" s="1"/>
  <c r="AY110" i="1"/>
  <c r="AZ110" i="1" s="1"/>
  <c r="BE124" i="1" l="1"/>
  <c r="BE125" i="1"/>
  <c r="BE122" i="1"/>
  <c r="BE121" i="1"/>
  <c r="BE123" i="1"/>
  <c r="I121" i="1"/>
  <c r="Q110" i="1"/>
  <c r="R110" i="1"/>
  <c r="P110" i="1"/>
  <c r="O110" i="1"/>
  <c r="AG110" i="1"/>
  <c r="AH110" i="1" s="1"/>
  <c r="L121" i="1" l="1"/>
  <c r="BN121" i="1"/>
  <c r="H69" i="6"/>
  <c r="H15" i="6"/>
  <c r="H16" i="6"/>
  <c r="H17" i="6"/>
  <c r="H18" i="6"/>
  <c r="H19" i="6"/>
  <c r="H20" i="6"/>
  <c r="H21" i="6"/>
  <c r="H22" i="6"/>
  <c r="H23" i="6"/>
  <c r="H24" i="6"/>
  <c r="H25" i="6"/>
  <c r="H26" i="6"/>
  <c r="H27" i="6"/>
  <c r="H28" i="6"/>
  <c r="H29" i="6"/>
  <c r="H30" i="6"/>
  <c r="H31" i="6"/>
  <c r="H32" i="6"/>
  <c r="H33" i="6"/>
  <c r="H34" i="6"/>
  <c r="H35" i="6"/>
  <c r="H36" i="6"/>
  <c r="H37" i="6"/>
  <c r="H38" i="6"/>
  <c r="H39" i="6"/>
  <c r="I96" i="3"/>
  <c r="I95" i="3"/>
  <c r="D95" i="3"/>
  <c r="E107" i="3" s="1"/>
  <c r="D96" i="3"/>
  <c r="E108" i="3" s="1"/>
  <c r="C95" i="3"/>
  <c r="C96" i="3"/>
  <c r="C69" i="6"/>
  <c r="D69" i="6" s="1"/>
  <c r="W96" i="2"/>
  <c r="AF109" i="1" l="1"/>
  <c r="AE109" i="1"/>
  <c r="AD109" i="1"/>
  <c r="AC109" i="1"/>
  <c r="AB109" i="1"/>
  <c r="W109" i="1"/>
  <c r="BC109" i="1"/>
  <c r="BB109" i="1"/>
  <c r="BA109" i="1"/>
  <c r="AX109" i="1"/>
  <c r="AS109" i="1"/>
  <c r="AT109" i="1" s="1" a="1"/>
  <c r="AT109" i="1" s="1"/>
  <c r="AP109" i="1"/>
  <c r="AR109" i="1"/>
  <c r="AN109" i="1"/>
  <c r="AK109" i="1"/>
  <c r="AL109" i="1" s="1"/>
  <c r="AJ109" i="1"/>
  <c r="H109" i="1"/>
  <c r="K120" i="1" s="1"/>
  <c r="N120" i="1" s="1"/>
  <c r="G109" i="1"/>
  <c r="J120" i="1" s="1"/>
  <c r="M120" i="1" s="1"/>
  <c r="S89" i="4"/>
  <c r="P89" i="4"/>
  <c r="M89" i="4"/>
  <c r="F89" i="4"/>
  <c r="E89" i="4"/>
  <c r="D89" i="4"/>
  <c r="AY109" i="1" l="1"/>
  <c r="AZ109" i="1" s="1"/>
  <c r="I120" i="1"/>
  <c r="R109" i="1"/>
  <c r="BD120" i="1"/>
  <c r="O109" i="1"/>
  <c r="P109" i="1"/>
  <c r="Q109" i="1"/>
  <c r="AG109" i="1"/>
  <c r="AH109" i="1" s="1"/>
  <c r="W95" i="2"/>
  <c r="C68" i="6"/>
  <c r="D68" i="6" s="1"/>
  <c r="H68" i="6"/>
  <c r="H47" i="6"/>
  <c r="H40" i="6"/>
  <c r="H41" i="6"/>
  <c r="H42" i="6"/>
  <c r="H43" i="6"/>
  <c r="H44" i="6"/>
  <c r="H45" i="6"/>
  <c r="H46" i="6"/>
  <c r="H48" i="6"/>
  <c r="H49" i="6"/>
  <c r="H50" i="6"/>
  <c r="H51" i="6"/>
  <c r="H52" i="6"/>
  <c r="H53" i="6"/>
  <c r="H54" i="6"/>
  <c r="H55" i="6"/>
  <c r="H56" i="6"/>
  <c r="H57" i="6"/>
  <c r="H58" i="6"/>
  <c r="H59" i="6"/>
  <c r="H60" i="6"/>
  <c r="H61" i="6"/>
  <c r="H62" i="6"/>
  <c r="H63" i="6"/>
  <c r="H64" i="6"/>
  <c r="H65" i="6"/>
  <c r="H66" i="6"/>
  <c r="H67" i="6"/>
  <c r="C67" i="6"/>
  <c r="D67" i="6" s="1"/>
  <c r="C66" i="6"/>
  <c r="D66" i="6" s="1"/>
  <c r="C65" i="6"/>
  <c r="D65" i="6" s="1"/>
  <c r="C64" i="6"/>
  <c r="D64" i="6" s="1"/>
  <c r="C63" i="6"/>
  <c r="D63" i="6" s="1"/>
  <c r="C62" i="6"/>
  <c r="D62" i="6" s="1"/>
  <c r="C61" i="6"/>
  <c r="D61" i="6" s="1"/>
  <c r="C60" i="6"/>
  <c r="D60" i="6" s="1"/>
  <c r="C59" i="6"/>
  <c r="D59" i="6" s="1"/>
  <c r="C58" i="6"/>
  <c r="D58" i="6" s="1"/>
  <c r="C57" i="6"/>
  <c r="D57" i="6" s="1"/>
  <c r="C56" i="6"/>
  <c r="D56" i="6" s="1"/>
  <c r="C55" i="6"/>
  <c r="D55" i="6" s="1"/>
  <c r="C54" i="6"/>
  <c r="D54" i="6" s="1"/>
  <c r="C53" i="6"/>
  <c r="D53" i="6" s="1"/>
  <c r="C52" i="6"/>
  <c r="D52" i="6" s="1"/>
  <c r="C51" i="6"/>
  <c r="D51" i="6" s="1"/>
  <c r="C50" i="6"/>
  <c r="D50" i="6" s="1"/>
  <c r="C49" i="6"/>
  <c r="D49" i="6" s="1"/>
  <c r="C48" i="6"/>
  <c r="D48" i="6" s="1"/>
  <c r="C47" i="6"/>
  <c r="D47" i="6" s="1"/>
  <c r="C46" i="6"/>
  <c r="D46" i="6" s="1"/>
  <c r="C45" i="6"/>
  <c r="D45" i="6" s="1"/>
  <c r="C44" i="6"/>
  <c r="D44" i="6" s="1"/>
  <c r="C43" i="6"/>
  <c r="D43" i="6" s="1"/>
  <c r="C42" i="6"/>
  <c r="D42" i="6" s="1"/>
  <c r="C41" i="6"/>
  <c r="D41" i="6" s="1"/>
  <c r="C40" i="6"/>
  <c r="D40" i="6" s="1"/>
  <c r="C39" i="6"/>
  <c r="D39" i="6" s="1"/>
  <c r="C38" i="6"/>
  <c r="D38" i="6" s="1"/>
  <c r="C37" i="6"/>
  <c r="D37" i="6" s="1"/>
  <c r="C36" i="6"/>
  <c r="D36" i="6" s="1"/>
  <c r="C35" i="6"/>
  <c r="D35" i="6" s="1"/>
  <c r="C34" i="6"/>
  <c r="D34" i="6" s="1"/>
  <c r="C33" i="6"/>
  <c r="D33" i="6" s="1"/>
  <c r="C32" i="6"/>
  <c r="D32" i="6" s="1"/>
  <c r="C31" i="6"/>
  <c r="D31" i="6" s="1"/>
  <c r="C30" i="6"/>
  <c r="D30" i="6" s="1"/>
  <c r="C29" i="6"/>
  <c r="D29" i="6" s="1"/>
  <c r="C28" i="6"/>
  <c r="D28" i="6" s="1"/>
  <c r="C27" i="6"/>
  <c r="D27" i="6" s="1"/>
  <c r="C26" i="6"/>
  <c r="D26" i="6" s="1"/>
  <c r="C25" i="6"/>
  <c r="D25" i="6" s="1"/>
  <c r="C24" i="6"/>
  <c r="D24" i="6" s="1"/>
  <c r="C23" i="6"/>
  <c r="D23" i="6" s="1"/>
  <c r="C22" i="6"/>
  <c r="D22" i="6" s="1"/>
  <c r="C21" i="6"/>
  <c r="D21" i="6" s="1"/>
  <c r="C20" i="6"/>
  <c r="D20" i="6" s="1"/>
  <c r="C19" i="6"/>
  <c r="D19" i="6" s="1"/>
  <c r="C18" i="6"/>
  <c r="D18" i="6" s="1"/>
  <c r="C17" i="6"/>
  <c r="D17" i="6" s="1"/>
  <c r="C16" i="6"/>
  <c r="D16" i="6" s="1"/>
  <c r="C15" i="6"/>
  <c r="D15" i="6" s="1"/>
  <c r="C14" i="6"/>
  <c r="D14" i="6" s="1"/>
  <c r="L120" i="1" l="1"/>
  <c r="BN120" i="1"/>
  <c r="BE120" i="1"/>
  <c r="AF108" i="1"/>
  <c r="AE108" i="1"/>
  <c r="AD108" i="1"/>
  <c r="AC108" i="1"/>
  <c r="AB108" i="1"/>
  <c r="W108" i="1"/>
  <c r="BC108" i="1"/>
  <c r="BB108" i="1"/>
  <c r="BA108" i="1"/>
  <c r="AX108" i="1"/>
  <c r="BD119" i="1" s="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L108" i="1" s="1"/>
  <c r="AS108" i="1"/>
  <c r="AT108" i="1" s="1" a="1"/>
  <c r="AT108" i="1" s="1"/>
  <c r="AP108" i="1"/>
  <c r="AR108" i="1"/>
  <c r="AN108" i="1"/>
  <c r="AJ108" i="1"/>
  <c r="H108" i="1"/>
  <c r="K119" i="1" s="1"/>
  <c r="N119" i="1" s="1"/>
  <c r="G108" i="1"/>
  <c r="S88" i="4"/>
  <c r="P88" i="4"/>
  <c r="M88" i="4"/>
  <c r="F88" i="4"/>
  <c r="E88" i="4"/>
  <c r="D88" i="4"/>
  <c r="J119" i="1" l="1"/>
  <c r="M119" i="1" s="1"/>
  <c r="AY108" i="1"/>
  <c r="BE119" i="1" s="1"/>
  <c r="R108" i="1"/>
  <c r="I119" i="1"/>
  <c r="O108" i="1"/>
  <c r="P108" i="1"/>
  <c r="Q108" i="1"/>
  <c r="AG108" i="1"/>
  <c r="AH108" i="1" s="1"/>
  <c r="E338" i="5"/>
  <c r="E337" i="5"/>
  <c r="E336" i="5"/>
  <c r="E335" i="5"/>
  <c r="E334" i="5"/>
  <c r="E333" i="5"/>
  <c r="E332" i="5"/>
  <c r="E331" i="5"/>
  <c r="E330" i="5"/>
  <c r="E329" i="5"/>
  <c r="E328" i="5"/>
  <c r="E327" i="5"/>
  <c r="E326" i="5"/>
  <c r="E325" i="5"/>
  <c r="E324" i="5"/>
  <c r="E323" i="5"/>
  <c r="E322" i="5"/>
  <c r="E321" i="5"/>
  <c r="E320" i="5"/>
  <c r="E319" i="5"/>
  <c r="E318" i="5"/>
  <c r="E317" i="5"/>
  <c r="E316" i="5"/>
  <c r="E315" i="5"/>
  <c r="E314" i="5"/>
  <c r="E313" i="5"/>
  <c r="E312" i="5"/>
  <c r="E311" i="5"/>
  <c r="E310" i="5"/>
  <c r="E309" i="5"/>
  <c r="E308" i="5"/>
  <c r="E307" i="5"/>
  <c r="E306" i="5"/>
  <c r="E305" i="5"/>
  <c r="E304" i="5"/>
  <c r="E303" i="5"/>
  <c r="E302" i="5"/>
  <c r="E301" i="5"/>
  <c r="E300" i="5"/>
  <c r="E299" i="5"/>
  <c r="E298" i="5"/>
  <c r="E297" i="5"/>
  <c r="E296" i="5"/>
  <c r="E295" i="5"/>
  <c r="E294" i="5"/>
  <c r="E293" i="5"/>
  <c r="E292" i="5"/>
  <c r="E291" i="5"/>
  <c r="E290" i="5"/>
  <c r="E289" i="5"/>
  <c r="E288" i="5"/>
  <c r="E287" i="5"/>
  <c r="E286" i="5"/>
  <c r="E285" i="5"/>
  <c r="E284" i="5"/>
  <c r="E283" i="5"/>
  <c r="E282" i="5"/>
  <c r="E281" i="5"/>
  <c r="E280" i="5"/>
  <c r="E279" i="5"/>
  <c r="E278" i="5"/>
  <c r="E277" i="5"/>
  <c r="E276" i="5"/>
  <c r="E275" i="5"/>
  <c r="E274" i="5"/>
  <c r="E273" i="5"/>
  <c r="E272" i="5"/>
  <c r="E271" i="5"/>
  <c r="E270" i="5"/>
  <c r="E269" i="5"/>
  <c r="E268" i="5"/>
  <c r="E267" i="5"/>
  <c r="E266" i="5"/>
  <c r="E265" i="5"/>
  <c r="E264" i="5"/>
  <c r="E263" i="5"/>
  <c r="E262" i="5"/>
  <c r="E261" i="5"/>
  <c r="E260" i="5"/>
  <c r="E259" i="5"/>
  <c r="E258" i="5"/>
  <c r="E257" i="5"/>
  <c r="E256" i="5"/>
  <c r="E255" i="5"/>
  <c r="E254" i="5"/>
  <c r="E253" i="5"/>
  <c r="E252" i="5"/>
  <c r="E251" i="5"/>
  <c r="E250" i="5"/>
  <c r="E249" i="5"/>
  <c r="E248" i="5"/>
  <c r="E247" i="5"/>
  <c r="E246" i="5"/>
  <c r="E245" i="5"/>
  <c r="E244" i="5"/>
  <c r="E243" i="5"/>
  <c r="E242" i="5"/>
  <c r="E241" i="5"/>
  <c r="E240" i="5"/>
  <c r="E239" i="5"/>
  <c r="E238" i="5"/>
  <c r="E237" i="5"/>
  <c r="E236" i="5"/>
  <c r="E235" i="5"/>
  <c r="E234" i="5"/>
  <c r="E233" i="5"/>
  <c r="E232" i="5"/>
  <c r="E231" i="5"/>
  <c r="E230" i="5"/>
  <c r="E229" i="5"/>
  <c r="E228" i="5"/>
  <c r="E227" i="5"/>
  <c r="E226" i="5"/>
  <c r="E225" i="5"/>
  <c r="E224" i="5"/>
  <c r="E223" i="5"/>
  <c r="E222" i="5"/>
  <c r="E221" i="5"/>
  <c r="E220" i="5"/>
  <c r="E219" i="5"/>
  <c r="E218" i="5"/>
  <c r="E217" i="5"/>
  <c r="E216" i="5"/>
  <c r="E215" i="5"/>
  <c r="E214" i="5"/>
  <c r="E213" i="5"/>
  <c r="E212" i="5"/>
  <c r="E211" i="5"/>
  <c r="E210" i="5"/>
  <c r="E209" i="5"/>
  <c r="E208" i="5"/>
  <c r="E207" i="5"/>
  <c r="E206" i="5"/>
  <c r="E205" i="5"/>
  <c r="E204" i="5"/>
  <c r="E203" i="5"/>
  <c r="E202" i="5"/>
  <c r="E201" i="5"/>
  <c r="E200" i="5"/>
  <c r="E199" i="5"/>
  <c r="E198" i="5"/>
  <c r="E197" i="5"/>
  <c r="E196" i="5"/>
  <c r="E195" i="5"/>
  <c r="E194" i="5"/>
  <c r="E193" i="5"/>
  <c r="E192" i="5"/>
  <c r="E191" i="5"/>
  <c r="E190" i="5"/>
  <c r="E189" i="5"/>
  <c r="E188" i="5"/>
  <c r="E187" i="5"/>
  <c r="E186" i="5"/>
  <c r="E185" i="5"/>
  <c r="E184" i="5"/>
  <c r="E183" i="5"/>
  <c r="E182" i="5"/>
  <c r="E181" i="5"/>
  <c r="E180" i="5"/>
  <c r="E179" i="5"/>
  <c r="E178" i="5"/>
  <c r="E177" i="5"/>
  <c r="E176" i="5"/>
  <c r="E175" i="5"/>
  <c r="E174" i="5"/>
  <c r="E173" i="5"/>
  <c r="E172" i="5"/>
  <c r="E171" i="5"/>
  <c r="E170" i="5"/>
  <c r="E169" i="5"/>
  <c r="E168" i="5"/>
  <c r="E167" i="5"/>
  <c r="E166" i="5"/>
  <c r="E165" i="5"/>
  <c r="E164" i="5"/>
  <c r="E163" i="5"/>
  <c r="E162" i="5"/>
  <c r="E161" i="5"/>
  <c r="E160" i="5"/>
  <c r="E159" i="5"/>
  <c r="E158" i="5"/>
  <c r="E157" i="5"/>
  <c r="E156" i="5"/>
  <c r="E155" i="5"/>
  <c r="E154" i="5"/>
  <c r="E153" i="5"/>
  <c r="E152" i="5"/>
  <c r="E151" i="5"/>
  <c r="E150" i="5"/>
  <c r="E149" i="5"/>
  <c r="E148" i="5"/>
  <c r="E147" i="5"/>
  <c r="E146" i="5"/>
  <c r="E145" i="5"/>
  <c r="E144" i="5"/>
  <c r="E143" i="5"/>
  <c r="E142" i="5"/>
  <c r="E141" i="5"/>
  <c r="E140" i="5"/>
  <c r="E139" i="5"/>
  <c r="E138" i="5"/>
  <c r="E137" i="5"/>
  <c r="E136" i="5"/>
  <c r="E135" i="5"/>
  <c r="E134" i="5"/>
  <c r="E133" i="5"/>
  <c r="E132" i="5"/>
  <c r="E131" i="5"/>
  <c r="E130" i="5"/>
  <c r="E129" i="5"/>
  <c r="E128" i="5"/>
  <c r="E127" i="5"/>
  <c r="E126" i="5"/>
  <c r="E125" i="5"/>
  <c r="E124" i="5"/>
  <c r="E123" i="5"/>
  <c r="E122" i="5"/>
  <c r="E121" i="5"/>
  <c r="E120" i="5"/>
  <c r="E119" i="5"/>
  <c r="E118" i="5"/>
  <c r="E117" i="5"/>
  <c r="E116" i="5"/>
  <c r="E115" i="5"/>
  <c r="E114" i="5"/>
  <c r="E113" i="5"/>
  <c r="E112" i="5"/>
  <c r="E111" i="5"/>
  <c r="E110" i="5"/>
  <c r="E109" i="5"/>
  <c r="E108" i="5"/>
  <c r="E107" i="5"/>
  <c r="E106" i="5"/>
  <c r="E105" i="5"/>
  <c r="E104" i="5"/>
  <c r="E103" i="5"/>
  <c r="E102" i="5"/>
  <c r="E101" i="5"/>
  <c r="E100" i="5"/>
  <c r="E99" i="5"/>
  <c r="E98" i="5"/>
  <c r="E97" i="5"/>
  <c r="E96" i="5"/>
  <c r="E95" i="5"/>
  <c r="E94" i="5"/>
  <c r="E93" i="5"/>
  <c r="E92" i="5"/>
  <c r="E91" i="5"/>
  <c r="E90" i="5"/>
  <c r="E89" i="5"/>
  <c r="E88" i="5"/>
  <c r="E87" i="5"/>
  <c r="E86" i="5"/>
  <c r="E85" i="5"/>
  <c r="E84" i="5"/>
  <c r="E83" i="5"/>
  <c r="E82" i="5"/>
  <c r="E81" i="5"/>
  <c r="E80" i="5"/>
  <c r="E79" i="5"/>
  <c r="E78" i="5"/>
  <c r="E77" i="5"/>
  <c r="E76" i="5"/>
  <c r="E75" i="5"/>
  <c r="E74" i="5"/>
  <c r="E73" i="5"/>
  <c r="E72"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S66" i="4"/>
  <c r="S67" i="4"/>
  <c r="S68" i="4"/>
  <c r="S69" i="4"/>
  <c r="S70" i="4"/>
  <c r="S71" i="4"/>
  <c r="S72" i="4"/>
  <c r="S73" i="4"/>
  <c r="S74" i="4"/>
  <c r="S75" i="4"/>
  <c r="S76" i="4"/>
  <c r="S77" i="4"/>
  <c r="S78" i="4"/>
  <c r="S79" i="4"/>
  <c r="S80" i="4"/>
  <c r="S81" i="4"/>
  <c r="S82" i="4"/>
  <c r="S83" i="4"/>
  <c r="S84" i="4"/>
  <c r="S85" i="4"/>
  <c r="S86" i="4"/>
  <c r="S87" i="4"/>
  <c r="P66" i="4"/>
  <c r="P67" i="4"/>
  <c r="P68" i="4"/>
  <c r="P69" i="4"/>
  <c r="P70" i="4"/>
  <c r="P71" i="4"/>
  <c r="P72" i="4"/>
  <c r="P73" i="4"/>
  <c r="P74" i="4"/>
  <c r="P75" i="4"/>
  <c r="P76" i="4"/>
  <c r="P77" i="4"/>
  <c r="P78" i="4"/>
  <c r="P79" i="4"/>
  <c r="P80" i="4"/>
  <c r="P81" i="4"/>
  <c r="P82" i="4"/>
  <c r="P83" i="4"/>
  <c r="P84" i="4"/>
  <c r="P85" i="4"/>
  <c r="P86" i="4"/>
  <c r="P87"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32"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F87" i="4"/>
  <c r="E87" i="4"/>
  <c r="D87" i="4"/>
  <c r="F86" i="4"/>
  <c r="E86" i="4"/>
  <c r="D86" i="4"/>
  <c r="F85" i="4"/>
  <c r="E85" i="4"/>
  <c r="D85" i="4"/>
  <c r="F84" i="4"/>
  <c r="E84" i="4"/>
  <c r="D84" i="4"/>
  <c r="F83" i="4"/>
  <c r="E83" i="4"/>
  <c r="D83" i="4"/>
  <c r="F82" i="4"/>
  <c r="E82" i="4"/>
  <c r="D82" i="4"/>
  <c r="F81" i="4"/>
  <c r="E81" i="4"/>
  <c r="D81" i="4"/>
  <c r="F80" i="4"/>
  <c r="E80" i="4"/>
  <c r="D80" i="4"/>
  <c r="F79" i="4"/>
  <c r="E79" i="4"/>
  <c r="D79" i="4"/>
  <c r="F78" i="4"/>
  <c r="E78" i="4"/>
  <c r="D78" i="4"/>
  <c r="F77" i="4"/>
  <c r="E77" i="4"/>
  <c r="D77" i="4"/>
  <c r="F76" i="4"/>
  <c r="E76" i="4"/>
  <c r="D76" i="4"/>
  <c r="F75" i="4"/>
  <c r="E75" i="4"/>
  <c r="D75" i="4"/>
  <c r="F74" i="4"/>
  <c r="E74" i="4"/>
  <c r="D74" i="4"/>
  <c r="F73" i="4"/>
  <c r="E73" i="4"/>
  <c r="D73" i="4"/>
  <c r="F72" i="4"/>
  <c r="E72" i="4"/>
  <c r="D72" i="4"/>
  <c r="F71" i="4"/>
  <c r="E71" i="4"/>
  <c r="D71" i="4"/>
  <c r="F70" i="4"/>
  <c r="E70" i="4"/>
  <c r="D70" i="4"/>
  <c r="F69" i="4"/>
  <c r="E69" i="4"/>
  <c r="D69" i="4"/>
  <c r="F68" i="4"/>
  <c r="E68" i="4"/>
  <c r="D68" i="4"/>
  <c r="F67" i="4"/>
  <c r="E67" i="4"/>
  <c r="D67" i="4"/>
  <c r="F66" i="4"/>
  <c r="E66" i="4"/>
  <c r="D66" i="4"/>
  <c r="F65" i="4"/>
  <c r="E65" i="4"/>
  <c r="D65" i="4"/>
  <c r="F64" i="4"/>
  <c r="E64" i="4"/>
  <c r="D64" i="4"/>
  <c r="F63" i="4"/>
  <c r="E63" i="4"/>
  <c r="D63" i="4"/>
  <c r="F62" i="4"/>
  <c r="E62" i="4"/>
  <c r="D62" i="4"/>
  <c r="F61" i="4"/>
  <c r="E61" i="4"/>
  <c r="D61" i="4"/>
  <c r="F60" i="4"/>
  <c r="E60" i="4"/>
  <c r="D60" i="4"/>
  <c r="F59" i="4"/>
  <c r="E59" i="4"/>
  <c r="D59" i="4"/>
  <c r="F58" i="4"/>
  <c r="E58" i="4"/>
  <c r="D58" i="4"/>
  <c r="F57" i="4"/>
  <c r="E57" i="4"/>
  <c r="D57" i="4"/>
  <c r="F56" i="4"/>
  <c r="E56" i="4"/>
  <c r="D56" i="4"/>
  <c r="F55" i="4"/>
  <c r="E55" i="4"/>
  <c r="D55" i="4"/>
  <c r="F54" i="4"/>
  <c r="E54" i="4"/>
  <c r="D54" i="4"/>
  <c r="F53" i="4"/>
  <c r="E53" i="4"/>
  <c r="D53" i="4"/>
  <c r="F52" i="4"/>
  <c r="E52" i="4"/>
  <c r="D52" i="4"/>
  <c r="F51" i="4"/>
  <c r="E51" i="4"/>
  <c r="D51" i="4"/>
  <c r="F50" i="4"/>
  <c r="E50" i="4"/>
  <c r="F49" i="4"/>
  <c r="E49" i="4"/>
  <c r="F48" i="4"/>
  <c r="E48" i="4"/>
  <c r="F47" i="4"/>
  <c r="E47" i="4"/>
  <c r="F46" i="4"/>
  <c r="E46" i="4"/>
  <c r="F45" i="4"/>
  <c r="E45" i="4"/>
  <c r="F44" i="4"/>
  <c r="E44" i="4"/>
  <c r="F43" i="4"/>
  <c r="E43" i="4"/>
  <c r="F42" i="4"/>
  <c r="E42" i="4"/>
  <c r="F41" i="4"/>
  <c r="E41" i="4"/>
  <c r="F40" i="4"/>
  <c r="E40" i="4"/>
  <c r="F39" i="4"/>
  <c r="E39" i="4"/>
  <c r="F38" i="4"/>
  <c r="E38" i="4"/>
  <c r="F37" i="4"/>
  <c r="E37" i="4"/>
  <c r="F36" i="4"/>
  <c r="E36" i="4"/>
  <c r="F35" i="4"/>
  <c r="E35" i="4"/>
  <c r="F34" i="4"/>
  <c r="E34" i="4"/>
  <c r="F33" i="4"/>
  <c r="E33" i="4"/>
  <c r="F32" i="4"/>
  <c r="E32" i="4"/>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L119" i="1" l="1"/>
  <c r="BN119" i="1"/>
  <c r="AZ108" i="1"/>
  <c r="D94" i="3"/>
  <c r="E106" i="3" s="1"/>
  <c r="C94" i="3"/>
  <c r="D93" i="3"/>
  <c r="E105" i="3" s="1"/>
  <c r="C93" i="3"/>
  <c r="D92" i="3"/>
  <c r="E104" i="3" s="1"/>
  <c r="C92" i="3"/>
  <c r="D91" i="3"/>
  <c r="E103" i="3" s="1"/>
  <c r="C91" i="3"/>
  <c r="D90" i="3"/>
  <c r="C90" i="3"/>
  <c r="D89" i="3"/>
  <c r="C89" i="3"/>
  <c r="D88" i="3"/>
  <c r="E100" i="3" s="1"/>
  <c r="C88" i="3"/>
  <c r="D87" i="3"/>
  <c r="E99" i="3" s="1"/>
  <c r="C87" i="3"/>
  <c r="D86" i="3"/>
  <c r="E98" i="3" s="1"/>
  <c r="C86" i="3"/>
  <c r="D85" i="3"/>
  <c r="C85" i="3"/>
  <c r="D84" i="3"/>
  <c r="C84" i="3"/>
  <c r="D83" i="3"/>
  <c r="C83" i="3"/>
  <c r="D82" i="3"/>
  <c r="C82" i="3"/>
  <c r="D81" i="3"/>
  <c r="C81" i="3"/>
  <c r="D80" i="3"/>
  <c r="C80" i="3"/>
  <c r="D79" i="3"/>
  <c r="C79" i="3"/>
  <c r="D78" i="3"/>
  <c r="C78" i="3"/>
  <c r="D77" i="3"/>
  <c r="C77" i="3"/>
  <c r="D76" i="3"/>
  <c r="C76" i="3"/>
  <c r="D75" i="3"/>
  <c r="C75" i="3"/>
  <c r="D74" i="3"/>
  <c r="C74" i="3"/>
  <c r="D73" i="3"/>
  <c r="C73" i="3"/>
  <c r="D72" i="3"/>
  <c r="C72" i="3"/>
  <c r="D71" i="3"/>
  <c r="C71" i="3"/>
  <c r="D70" i="3"/>
  <c r="C70" i="3"/>
  <c r="D69" i="3"/>
  <c r="C69" i="3"/>
  <c r="D68" i="3"/>
  <c r="C68" i="3"/>
  <c r="D67" i="3"/>
  <c r="C67" i="3"/>
  <c r="D66" i="3"/>
  <c r="C66" i="3"/>
  <c r="D65" i="3"/>
  <c r="C65" i="3"/>
  <c r="D64" i="3"/>
  <c r="C64" i="3"/>
  <c r="D63" i="3"/>
  <c r="C63" i="3"/>
  <c r="D62" i="3"/>
  <c r="C62" i="3"/>
  <c r="D61" i="3"/>
  <c r="C61" i="3"/>
  <c r="D60" i="3"/>
  <c r="C60" i="3"/>
  <c r="D59" i="3"/>
  <c r="C59" i="3"/>
  <c r="D58" i="3"/>
  <c r="C58" i="3"/>
  <c r="D57" i="3"/>
  <c r="C57" i="3"/>
  <c r="D56" i="3"/>
  <c r="C56" i="3"/>
  <c r="D55" i="3"/>
  <c r="C55" i="3"/>
  <c r="D54" i="3"/>
  <c r="C54" i="3"/>
  <c r="D53" i="3"/>
  <c r="C53" i="3"/>
  <c r="D52" i="3"/>
  <c r="C52" i="3"/>
  <c r="D51" i="3"/>
  <c r="C51" i="3"/>
  <c r="D50" i="3"/>
  <c r="E62" i="3" s="1"/>
  <c r="C50" i="3"/>
  <c r="D49" i="3"/>
  <c r="C49" i="3"/>
  <c r="D48" i="3"/>
  <c r="E60" i="3" s="1"/>
  <c r="C48" i="3"/>
  <c r="D47" i="3"/>
  <c r="C47" i="3"/>
  <c r="D46" i="3"/>
  <c r="C46" i="3"/>
  <c r="D45" i="3"/>
  <c r="C45" i="3"/>
  <c r="D44" i="3"/>
  <c r="C44" i="3"/>
  <c r="D43" i="3"/>
  <c r="C43" i="3"/>
  <c r="D42" i="3"/>
  <c r="C42" i="3"/>
  <c r="D41" i="3"/>
  <c r="C41" i="3"/>
  <c r="D40" i="3"/>
  <c r="C40" i="3"/>
  <c r="D39" i="3"/>
  <c r="C39" i="3"/>
  <c r="D38" i="3"/>
  <c r="C38" i="3"/>
  <c r="D37" i="3"/>
  <c r="C37" i="3"/>
  <c r="D36" i="3"/>
  <c r="C36" i="3"/>
  <c r="D35" i="3"/>
  <c r="C35" i="3"/>
  <c r="D34" i="3"/>
  <c r="C34" i="3"/>
  <c r="D33" i="3"/>
  <c r="C33" i="3"/>
  <c r="D32" i="3"/>
  <c r="C32" i="3"/>
  <c r="D31" i="3"/>
  <c r="C31" i="3"/>
  <c r="D30" i="3"/>
  <c r="C30" i="3"/>
  <c r="D29" i="3"/>
  <c r="C29" i="3"/>
  <c r="D28" i="3"/>
  <c r="C28" i="3"/>
  <c r="D27" i="3"/>
  <c r="C27" i="3"/>
  <c r="D26" i="3"/>
  <c r="C26" i="3"/>
  <c r="D25" i="3"/>
  <c r="C25" i="3"/>
  <c r="D24" i="3"/>
  <c r="C24" i="3"/>
  <c r="D23" i="3"/>
  <c r="C23" i="3"/>
  <c r="D22" i="3"/>
  <c r="C22" i="3"/>
  <c r="D21" i="3"/>
  <c r="C21" i="3"/>
  <c r="D20" i="3"/>
  <c r="C20" i="3"/>
  <c r="D19" i="3"/>
  <c r="C19" i="3"/>
  <c r="D18" i="3"/>
  <c r="C18" i="3"/>
  <c r="D17" i="3"/>
  <c r="C17" i="3"/>
  <c r="D16" i="3"/>
  <c r="C16" i="3"/>
  <c r="D15" i="3"/>
  <c r="C15" i="3"/>
  <c r="D14" i="3"/>
  <c r="C14" i="3"/>
  <c r="D13" i="3"/>
  <c r="C13" i="3"/>
  <c r="W94" i="2"/>
  <c r="W93" i="2"/>
  <c r="W92" i="2"/>
  <c r="W91" i="2"/>
  <c r="W90" i="2"/>
  <c r="W89" i="2"/>
  <c r="W88" i="2"/>
  <c r="W87" i="2"/>
  <c r="W86" i="2"/>
  <c r="W85" i="2"/>
  <c r="W84" i="2"/>
  <c r="W83" i="2"/>
  <c r="W82" i="2"/>
  <c r="W81" i="2"/>
  <c r="W80" i="2"/>
  <c r="W79" i="2"/>
  <c r="W78" i="2"/>
  <c r="W77" i="2"/>
  <c r="W76" i="2"/>
  <c r="W75" i="2"/>
  <c r="W74" i="2"/>
  <c r="W73" i="2"/>
  <c r="W72" i="2"/>
  <c r="W71" i="2"/>
  <c r="W70" i="2"/>
  <c r="W69" i="2"/>
  <c r="W68" i="2"/>
  <c r="W67" i="2"/>
  <c r="W66" i="2"/>
  <c r="W65" i="2"/>
  <c r="W64" i="2"/>
  <c r="W63" i="2"/>
  <c r="W62" i="2"/>
  <c r="W61" i="2"/>
  <c r="W60" i="2"/>
  <c r="W59" i="2"/>
  <c r="W58" i="2"/>
  <c r="W57" i="2"/>
  <c r="W56" i="2"/>
  <c r="W55" i="2"/>
  <c r="W54" i="2"/>
  <c r="W53" i="2"/>
  <c r="W52" i="2"/>
  <c r="W51" i="2"/>
  <c r="W50" i="2"/>
  <c r="W49" i="2"/>
  <c r="W48" i="2"/>
  <c r="W47" i="2"/>
  <c r="W46" i="2"/>
  <c r="W45" i="2"/>
  <c r="W44" i="2"/>
  <c r="W43" i="2"/>
  <c r="W42" i="2"/>
  <c r="W41" i="2"/>
  <c r="W40" i="2"/>
  <c r="W39" i="2"/>
  <c r="W38" i="2"/>
  <c r="W37" i="2"/>
  <c r="W36" i="2"/>
  <c r="W35" i="2"/>
  <c r="W34" i="2"/>
  <c r="W33" i="2"/>
  <c r="W32" i="2"/>
  <c r="W31" i="2"/>
  <c r="W30" i="2"/>
  <c r="W29" i="2"/>
  <c r="W28" i="2"/>
  <c r="W27" i="2"/>
  <c r="W26" i="2"/>
  <c r="W25" i="2"/>
  <c r="W24" i="2"/>
  <c r="W23" i="2"/>
  <c r="W22" i="2"/>
  <c r="W21" i="2"/>
  <c r="W20" i="2"/>
  <c r="W19" i="2"/>
  <c r="W18" i="2"/>
  <c r="W17" i="2"/>
  <c r="W16" i="2"/>
  <c r="W15" i="2"/>
  <c r="W14" i="2"/>
  <c r="W13" i="2"/>
  <c r="W12" i="2"/>
  <c r="W11" i="2"/>
  <c r="W10" i="2"/>
  <c r="W9" i="2"/>
  <c r="W8" i="2"/>
  <c r="W7" i="2"/>
  <c r="W6" i="2"/>
  <c r="W5" i="2"/>
  <c r="W4" i="2"/>
  <c r="W3" i="2"/>
  <c r="W2" i="2"/>
  <c r="BA14" i="1"/>
  <c r="BB14" i="1"/>
  <c r="BC14" i="1"/>
  <c r="BC16" i="1"/>
  <c r="BC17" i="1"/>
  <c r="BC18" i="1"/>
  <c r="BC19" i="1"/>
  <c r="BC20" i="1"/>
  <c r="BC21" i="1"/>
  <c r="BC22" i="1"/>
  <c r="BC23" i="1"/>
  <c r="BC24" i="1"/>
  <c r="BC25" i="1"/>
  <c r="BC26" i="1"/>
  <c r="BC27" i="1"/>
  <c r="BC28" i="1"/>
  <c r="BC29" i="1"/>
  <c r="BC30" i="1"/>
  <c r="BC31" i="1"/>
  <c r="BC32" i="1"/>
  <c r="BC33" i="1"/>
  <c r="BC34" i="1"/>
  <c r="BC35" i="1"/>
  <c r="BC36" i="1"/>
  <c r="BC37" i="1"/>
  <c r="BC38" i="1"/>
  <c r="BC39" i="1"/>
  <c r="BC40" i="1"/>
  <c r="BC41" i="1"/>
  <c r="BC42" i="1"/>
  <c r="BC43" i="1"/>
  <c r="BC44" i="1"/>
  <c r="BC45" i="1"/>
  <c r="BC46" i="1"/>
  <c r="BC47" i="1"/>
  <c r="BC48" i="1"/>
  <c r="BC49" i="1"/>
  <c r="BC50" i="1"/>
  <c r="BC51" i="1"/>
  <c r="BC52" i="1"/>
  <c r="BC53" i="1"/>
  <c r="BC54" i="1"/>
  <c r="BC55" i="1"/>
  <c r="BC56" i="1"/>
  <c r="BC57" i="1"/>
  <c r="BC58" i="1"/>
  <c r="BC59" i="1"/>
  <c r="BC60" i="1"/>
  <c r="BC61" i="1"/>
  <c r="BC62" i="1"/>
  <c r="BC63" i="1"/>
  <c r="BC64" i="1"/>
  <c r="BC65" i="1"/>
  <c r="BC66" i="1"/>
  <c r="BC67" i="1"/>
  <c r="BC68" i="1"/>
  <c r="BC69" i="1"/>
  <c r="BC70" i="1"/>
  <c r="BC71" i="1"/>
  <c r="BC72" i="1"/>
  <c r="BC73" i="1"/>
  <c r="BC74" i="1"/>
  <c r="BC75" i="1"/>
  <c r="BC76" i="1"/>
  <c r="BC77" i="1"/>
  <c r="BC78" i="1"/>
  <c r="BC79" i="1"/>
  <c r="BC80" i="1"/>
  <c r="BC81" i="1"/>
  <c r="BC82" i="1"/>
  <c r="BC83" i="1"/>
  <c r="BC84" i="1"/>
  <c r="BC85" i="1"/>
  <c r="BC86" i="1"/>
  <c r="BC87" i="1"/>
  <c r="BC88" i="1"/>
  <c r="BC89" i="1"/>
  <c r="BC90" i="1"/>
  <c r="BC91" i="1"/>
  <c r="BC92" i="1"/>
  <c r="BC93" i="1"/>
  <c r="BC94" i="1"/>
  <c r="BC95" i="1"/>
  <c r="BC96" i="1"/>
  <c r="BC97" i="1"/>
  <c r="BC98" i="1"/>
  <c r="BC99" i="1"/>
  <c r="BC100" i="1"/>
  <c r="BC101" i="1"/>
  <c r="BC102" i="1"/>
  <c r="BC103" i="1"/>
  <c r="BC104" i="1"/>
  <c r="BC105" i="1"/>
  <c r="BC106" i="1"/>
  <c r="BC107" i="1"/>
  <c r="BB16" i="1"/>
  <c r="BB17" i="1"/>
  <c r="BB18" i="1"/>
  <c r="BB19" i="1"/>
  <c r="BB20" i="1"/>
  <c r="BB21" i="1"/>
  <c r="BB22" i="1"/>
  <c r="BB23" i="1"/>
  <c r="BB24" i="1"/>
  <c r="BB25" i="1"/>
  <c r="BB26" i="1"/>
  <c r="BB27" i="1"/>
  <c r="BB28" i="1"/>
  <c r="BB29" i="1"/>
  <c r="BB30" i="1"/>
  <c r="BB31" i="1"/>
  <c r="BB32" i="1"/>
  <c r="BB33" i="1"/>
  <c r="BB34" i="1"/>
  <c r="BB35" i="1"/>
  <c r="BB36" i="1"/>
  <c r="BB37" i="1"/>
  <c r="BB38" i="1"/>
  <c r="BB39" i="1"/>
  <c r="BB40" i="1"/>
  <c r="BB41" i="1"/>
  <c r="BB42" i="1"/>
  <c r="BB43" i="1"/>
  <c r="BB44" i="1"/>
  <c r="BB45" i="1"/>
  <c r="BB46" i="1"/>
  <c r="BB47" i="1"/>
  <c r="BB48" i="1"/>
  <c r="BB49" i="1"/>
  <c r="BB50" i="1"/>
  <c r="BB51" i="1"/>
  <c r="BB52" i="1"/>
  <c r="BB53" i="1"/>
  <c r="BB54" i="1"/>
  <c r="BB55" i="1"/>
  <c r="BB56" i="1"/>
  <c r="BB57" i="1"/>
  <c r="BB58" i="1"/>
  <c r="BB59" i="1"/>
  <c r="BB60" i="1"/>
  <c r="BB61" i="1"/>
  <c r="BB62" i="1"/>
  <c r="BB63" i="1"/>
  <c r="BB64" i="1"/>
  <c r="BB65" i="1"/>
  <c r="BB66" i="1"/>
  <c r="BB67" i="1"/>
  <c r="BB68" i="1"/>
  <c r="BB69" i="1"/>
  <c r="BB70" i="1"/>
  <c r="BB71" i="1"/>
  <c r="BB72" i="1"/>
  <c r="BB73" i="1"/>
  <c r="BB74" i="1"/>
  <c r="BB75" i="1"/>
  <c r="BB76" i="1"/>
  <c r="BB77" i="1"/>
  <c r="BB78" i="1"/>
  <c r="BB79" i="1"/>
  <c r="BB80" i="1"/>
  <c r="BB81" i="1"/>
  <c r="BB82" i="1"/>
  <c r="BB83" i="1"/>
  <c r="BB84" i="1"/>
  <c r="BB85" i="1"/>
  <c r="BB86" i="1"/>
  <c r="BB87" i="1"/>
  <c r="BB88" i="1"/>
  <c r="BB89" i="1"/>
  <c r="BB90" i="1"/>
  <c r="BB91" i="1"/>
  <c r="BB92" i="1"/>
  <c r="BB93" i="1"/>
  <c r="BB94" i="1"/>
  <c r="BB95" i="1"/>
  <c r="BB96" i="1"/>
  <c r="BB97" i="1"/>
  <c r="BB98" i="1"/>
  <c r="BB99" i="1"/>
  <c r="BB100" i="1"/>
  <c r="BB101" i="1"/>
  <c r="BB102" i="1"/>
  <c r="BB103" i="1"/>
  <c r="BB104" i="1"/>
  <c r="BB105" i="1"/>
  <c r="BB106" i="1"/>
  <c r="BB107" i="1"/>
  <c r="BC15" i="1"/>
  <c r="BB15" i="1"/>
  <c r="BA21" i="1"/>
  <c r="BA22" i="1"/>
  <c r="BA23" i="1"/>
  <c r="BA24" i="1"/>
  <c r="BA25" i="1"/>
  <c r="BA26" i="1"/>
  <c r="BA27" i="1"/>
  <c r="BA28" i="1"/>
  <c r="BA29" i="1"/>
  <c r="BA30" i="1"/>
  <c r="BA31" i="1"/>
  <c r="BA32" i="1"/>
  <c r="BA33" i="1"/>
  <c r="BA34" i="1"/>
  <c r="BA35" i="1"/>
  <c r="BA36" i="1"/>
  <c r="BA37" i="1"/>
  <c r="BA38" i="1"/>
  <c r="BA39" i="1"/>
  <c r="BA40" i="1"/>
  <c r="BA41" i="1"/>
  <c r="BA42" i="1"/>
  <c r="BA43" i="1"/>
  <c r="BA44" i="1"/>
  <c r="BA45" i="1"/>
  <c r="BA46" i="1"/>
  <c r="BA47" i="1"/>
  <c r="BA48" i="1"/>
  <c r="BA49" i="1"/>
  <c r="BA50" i="1"/>
  <c r="BA51" i="1"/>
  <c r="BA52" i="1"/>
  <c r="BA53" i="1"/>
  <c r="BA54" i="1"/>
  <c r="BA55" i="1"/>
  <c r="BA56" i="1"/>
  <c r="BA57" i="1"/>
  <c r="BA58" i="1"/>
  <c r="BA59" i="1"/>
  <c r="BA60" i="1"/>
  <c r="BA61" i="1"/>
  <c r="BA62" i="1"/>
  <c r="BA63" i="1"/>
  <c r="BA64" i="1"/>
  <c r="BA65" i="1"/>
  <c r="BA66" i="1"/>
  <c r="BA67" i="1"/>
  <c r="BA68" i="1"/>
  <c r="BA69" i="1"/>
  <c r="BA70" i="1"/>
  <c r="BA71" i="1"/>
  <c r="BA72" i="1"/>
  <c r="BA73" i="1"/>
  <c r="BA74" i="1"/>
  <c r="BA75" i="1"/>
  <c r="BA76" i="1"/>
  <c r="BA77" i="1"/>
  <c r="BA78" i="1"/>
  <c r="BA79" i="1"/>
  <c r="BA80" i="1"/>
  <c r="BA81" i="1"/>
  <c r="BA82" i="1"/>
  <c r="BA83" i="1"/>
  <c r="BA84" i="1"/>
  <c r="BA85" i="1"/>
  <c r="BA86" i="1"/>
  <c r="BA87" i="1"/>
  <c r="BA88" i="1"/>
  <c r="BA89" i="1"/>
  <c r="BA90" i="1"/>
  <c r="BA91" i="1"/>
  <c r="BA92" i="1"/>
  <c r="BA93" i="1"/>
  <c r="BA94" i="1"/>
  <c r="BA95" i="1"/>
  <c r="BA96" i="1"/>
  <c r="BA97" i="1"/>
  <c r="BA98" i="1"/>
  <c r="BA99" i="1"/>
  <c r="BA100" i="1"/>
  <c r="BA101" i="1"/>
  <c r="BA102" i="1"/>
  <c r="BA103" i="1"/>
  <c r="BA104" i="1"/>
  <c r="BA105" i="1"/>
  <c r="BA106" i="1"/>
  <c r="BA107" i="1"/>
  <c r="BA16" i="1"/>
  <c r="BA17" i="1"/>
  <c r="BA18" i="1"/>
  <c r="BA19" i="1"/>
  <c r="BA20" i="1"/>
  <c r="BA15" i="1"/>
  <c r="AX4" i="1"/>
  <c r="AX5" i="1"/>
  <c r="AX6" i="1"/>
  <c r="AX7" i="1"/>
  <c r="AY7" i="1" s="1"/>
  <c r="AX8" i="1"/>
  <c r="AY8" i="1" s="1"/>
  <c r="AZ8" i="1" s="1"/>
  <c r="AX9" i="1"/>
  <c r="AY9" i="1" s="1"/>
  <c r="AX10" i="1"/>
  <c r="AY10" i="1" s="1"/>
  <c r="AX11" i="1"/>
  <c r="AX12" i="1"/>
  <c r="AY12" i="1" s="1"/>
  <c r="AX13" i="1"/>
  <c r="AX14" i="1"/>
  <c r="AY14" i="1" s="1"/>
  <c r="AX15" i="1"/>
  <c r="AX16" i="1"/>
  <c r="AX17" i="1"/>
  <c r="AX18" i="1"/>
  <c r="AX19" i="1"/>
  <c r="AX20" i="1"/>
  <c r="AX21" i="1"/>
  <c r="AX22" i="1"/>
  <c r="AX23" i="1"/>
  <c r="AX24" i="1"/>
  <c r="AX25" i="1"/>
  <c r="AX26" i="1"/>
  <c r="AX27" i="1"/>
  <c r="AX28" i="1"/>
  <c r="AX29" i="1"/>
  <c r="AX30" i="1"/>
  <c r="AX31" i="1"/>
  <c r="AX32" i="1"/>
  <c r="AX33" i="1"/>
  <c r="AX34" i="1"/>
  <c r="AX35" i="1"/>
  <c r="AX36" i="1"/>
  <c r="AX37" i="1"/>
  <c r="AX38" i="1"/>
  <c r="AX39" i="1"/>
  <c r="AX40" i="1"/>
  <c r="AX41" i="1"/>
  <c r="AX42" i="1"/>
  <c r="AX43" i="1"/>
  <c r="AX44" i="1"/>
  <c r="AX45" i="1"/>
  <c r="AX46" i="1"/>
  <c r="AX47" i="1"/>
  <c r="AX48" i="1"/>
  <c r="AX49" i="1"/>
  <c r="AX50" i="1"/>
  <c r="AX51" i="1"/>
  <c r="AX52" i="1"/>
  <c r="AX53" i="1"/>
  <c r="AX54" i="1"/>
  <c r="AX55" i="1"/>
  <c r="AX56" i="1"/>
  <c r="AX57" i="1"/>
  <c r="AX58" i="1"/>
  <c r="AX59" i="1"/>
  <c r="AX60" i="1"/>
  <c r="AX61" i="1"/>
  <c r="AX62" i="1"/>
  <c r="AX63" i="1"/>
  <c r="AX64" i="1"/>
  <c r="AX65" i="1"/>
  <c r="AX66" i="1"/>
  <c r="AX67" i="1"/>
  <c r="AX68" i="1"/>
  <c r="AX69" i="1"/>
  <c r="AX70" i="1"/>
  <c r="AX71" i="1"/>
  <c r="AX72" i="1"/>
  <c r="AX73" i="1"/>
  <c r="AX74" i="1"/>
  <c r="AX75" i="1"/>
  <c r="AX76" i="1"/>
  <c r="AX77" i="1"/>
  <c r="AX78" i="1"/>
  <c r="AX79" i="1"/>
  <c r="AX80" i="1"/>
  <c r="AX81" i="1"/>
  <c r="AX82" i="1"/>
  <c r="AX83" i="1"/>
  <c r="AX84" i="1"/>
  <c r="AX85" i="1"/>
  <c r="AX86" i="1"/>
  <c r="AX87" i="1"/>
  <c r="AX88" i="1"/>
  <c r="AX89" i="1"/>
  <c r="AX90" i="1"/>
  <c r="AX91" i="1"/>
  <c r="AX92" i="1"/>
  <c r="AX93" i="1"/>
  <c r="AX94" i="1"/>
  <c r="AX95" i="1"/>
  <c r="AX96" i="1"/>
  <c r="AX97" i="1"/>
  <c r="AX98" i="1"/>
  <c r="AX99" i="1"/>
  <c r="AX100" i="1"/>
  <c r="AX101" i="1"/>
  <c r="AX102" i="1"/>
  <c r="AX103" i="1"/>
  <c r="AX104" i="1"/>
  <c r="AX105" i="1"/>
  <c r="AX106" i="1"/>
  <c r="AX107" i="1"/>
  <c r="BD118" i="1" s="1"/>
  <c r="AX3" i="1"/>
  <c r="AY3" i="1" s="1"/>
  <c r="AP4" i="1"/>
  <c r="AP5" i="1"/>
  <c r="AP6" i="1"/>
  <c r="AP7" i="1"/>
  <c r="AP8" i="1"/>
  <c r="AP9" i="1"/>
  <c r="AP10" i="1"/>
  <c r="AP11" i="1"/>
  <c r="AP12" i="1"/>
  <c r="AP13" i="1"/>
  <c r="AP14" i="1"/>
  <c r="AP15" i="1"/>
  <c r="AP16" i="1"/>
  <c r="AP17" i="1"/>
  <c r="AP18" i="1"/>
  <c r="AP19" i="1"/>
  <c r="AP20" i="1"/>
  <c r="AP21" i="1"/>
  <c r="AP22" i="1"/>
  <c r="AP23" i="1"/>
  <c r="AP24" i="1"/>
  <c r="AP25" i="1"/>
  <c r="AP26" i="1"/>
  <c r="AP27" i="1"/>
  <c r="AP28" i="1"/>
  <c r="AP29" i="1"/>
  <c r="AP30" i="1"/>
  <c r="AP31" i="1"/>
  <c r="AP32" i="1"/>
  <c r="AP33" i="1"/>
  <c r="AP34" i="1"/>
  <c r="AP35" i="1"/>
  <c r="AP36" i="1"/>
  <c r="AP37" i="1"/>
  <c r="AP38" i="1"/>
  <c r="AP39" i="1"/>
  <c r="AP40" i="1"/>
  <c r="AP41" i="1"/>
  <c r="AP42" i="1"/>
  <c r="AP43" i="1"/>
  <c r="AP44" i="1"/>
  <c r="AP45" i="1"/>
  <c r="AP46" i="1"/>
  <c r="AP47" i="1"/>
  <c r="AP48" i="1"/>
  <c r="AP49" i="1"/>
  <c r="AP50" i="1"/>
  <c r="AP51" i="1"/>
  <c r="AP52" i="1"/>
  <c r="AP53" i="1"/>
  <c r="AP54" i="1"/>
  <c r="AP55" i="1"/>
  <c r="AP56" i="1"/>
  <c r="AP57" i="1"/>
  <c r="AP58" i="1"/>
  <c r="AP59" i="1"/>
  <c r="AP60" i="1"/>
  <c r="AP61" i="1"/>
  <c r="AP62" i="1"/>
  <c r="AP63" i="1"/>
  <c r="AP64" i="1"/>
  <c r="AP65" i="1"/>
  <c r="AP66" i="1"/>
  <c r="AP67" i="1"/>
  <c r="AP68" i="1"/>
  <c r="AP69" i="1"/>
  <c r="AP70" i="1"/>
  <c r="AP71" i="1"/>
  <c r="AP72" i="1"/>
  <c r="AP73" i="1"/>
  <c r="AP74" i="1"/>
  <c r="AP75" i="1"/>
  <c r="AP76" i="1"/>
  <c r="AP77" i="1"/>
  <c r="AP78" i="1"/>
  <c r="AP79" i="1"/>
  <c r="AP80" i="1"/>
  <c r="AP81" i="1"/>
  <c r="AP82" i="1"/>
  <c r="AP83" i="1"/>
  <c r="AP84" i="1"/>
  <c r="AP85" i="1"/>
  <c r="AP86" i="1"/>
  <c r="AP87" i="1"/>
  <c r="AP88" i="1"/>
  <c r="AP89" i="1"/>
  <c r="AP90" i="1"/>
  <c r="AP91" i="1"/>
  <c r="AP92" i="1"/>
  <c r="AP93" i="1"/>
  <c r="AP94" i="1"/>
  <c r="AP95" i="1"/>
  <c r="AP96" i="1"/>
  <c r="AP97" i="1"/>
  <c r="AP98" i="1"/>
  <c r="AP99" i="1"/>
  <c r="AP100" i="1"/>
  <c r="AP101" i="1"/>
  <c r="AP102" i="1"/>
  <c r="AP103" i="1"/>
  <c r="AP104" i="1"/>
  <c r="AP105" i="1"/>
  <c r="AP106" i="1"/>
  <c r="AP107" i="1"/>
  <c r="AP3" i="1"/>
  <c r="AS15" i="1"/>
  <c r="AT15" i="1" s="1" a="1"/>
  <c r="AT15" i="1" s="1"/>
  <c r="AS16" i="1"/>
  <c r="AT16" i="1" s="1" a="1"/>
  <c r="AT16" i="1" s="1"/>
  <c r="AS17" i="1"/>
  <c r="AT17" i="1" s="1" a="1"/>
  <c r="AT17" i="1" s="1"/>
  <c r="AS18" i="1"/>
  <c r="AT18" i="1" s="1" a="1"/>
  <c r="AT18" i="1" s="1"/>
  <c r="AS19" i="1"/>
  <c r="AT19" i="1" s="1" a="1"/>
  <c r="AT19" i="1" s="1"/>
  <c r="AS20" i="1"/>
  <c r="AT20" i="1" s="1" a="1"/>
  <c r="AT20" i="1" s="1"/>
  <c r="AS21" i="1"/>
  <c r="AT21" i="1" s="1" a="1"/>
  <c r="AT21" i="1" s="1"/>
  <c r="AS22" i="1"/>
  <c r="AT22" i="1" s="1" a="1"/>
  <c r="AT22" i="1" s="1"/>
  <c r="AS23" i="1"/>
  <c r="AT23" i="1" s="1" a="1"/>
  <c r="AT23" i="1" s="1"/>
  <c r="AS24" i="1"/>
  <c r="AT24" i="1" s="1" a="1"/>
  <c r="AT24" i="1" s="1"/>
  <c r="AS25" i="1"/>
  <c r="AT25" i="1" s="1" a="1"/>
  <c r="AT25" i="1" s="1"/>
  <c r="AS26" i="1"/>
  <c r="AT26" i="1" s="1" a="1"/>
  <c r="AT26" i="1" s="1"/>
  <c r="AS27" i="1"/>
  <c r="AT27" i="1" s="1" a="1"/>
  <c r="AT27" i="1" s="1"/>
  <c r="AS28" i="1"/>
  <c r="AT28" i="1" s="1" a="1"/>
  <c r="AT28" i="1" s="1"/>
  <c r="AS29" i="1"/>
  <c r="AT29" i="1" s="1" a="1"/>
  <c r="AT29" i="1" s="1"/>
  <c r="AS30" i="1"/>
  <c r="AT30" i="1" s="1" a="1"/>
  <c r="AT30" i="1" s="1"/>
  <c r="AS31" i="1"/>
  <c r="AT31" i="1" s="1" a="1"/>
  <c r="AT31" i="1" s="1"/>
  <c r="AS32" i="1"/>
  <c r="AT32" i="1" s="1" a="1"/>
  <c r="AT32" i="1" s="1"/>
  <c r="AS33" i="1"/>
  <c r="AT33" i="1" s="1" a="1"/>
  <c r="AT33" i="1" s="1"/>
  <c r="AS34" i="1"/>
  <c r="AT34" i="1" s="1" a="1"/>
  <c r="AT34" i="1" s="1"/>
  <c r="AS35" i="1"/>
  <c r="AT35" i="1" s="1" a="1"/>
  <c r="AT35" i="1" s="1"/>
  <c r="AS36" i="1"/>
  <c r="AT36" i="1" s="1" a="1"/>
  <c r="AT36" i="1" s="1"/>
  <c r="AS37" i="1"/>
  <c r="AT37" i="1" s="1" a="1"/>
  <c r="AT37" i="1" s="1"/>
  <c r="AS38" i="1"/>
  <c r="AT38" i="1" s="1" a="1"/>
  <c r="AT38" i="1" s="1"/>
  <c r="AS39" i="1"/>
  <c r="AT39" i="1" s="1" a="1"/>
  <c r="AT39" i="1" s="1"/>
  <c r="AS40" i="1"/>
  <c r="AT40" i="1" s="1" a="1"/>
  <c r="AT40" i="1" s="1"/>
  <c r="AS41" i="1"/>
  <c r="AT41" i="1" s="1" a="1"/>
  <c r="AT41" i="1" s="1"/>
  <c r="AS42" i="1"/>
  <c r="AT42" i="1" s="1" a="1"/>
  <c r="AT42" i="1" s="1"/>
  <c r="AS43" i="1"/>
  <c r="AT43" i="1" s="1" a="1"/>
  <c r="AT43" i="1" s="1"/>
  <c r="AS44" i="1"/>
  <c r="AT44" i="1" s="1" a="1"/>
  <c r="AT44" i="1" s="1"/>
  <c r="AS45" i="1"/>
  <c r="AT45" i="1" s="1" a="1"/>
  <c r="AT45" i="1" s="1"/>
  <c r="AS46" i="1"/>
  <c r="AT46" i="1" s="1" a="1"/>
  <c r="AT46" i="1" s="1"/>
  <c r="AS47" i="1"/>
  <c r="AT47" i="1" s="1" a="1"/>
  <c r="AT47" i="1" s="1"/>
  <c r="AS48" i="1"/>
  <c r="AT48" i="1" s="1" a="1"/>
  <c r="AT48" i="1" s="1"/>
  <c r="AS49" i="1"/>
  <c r="AT49" i="1" s="1" a="1"/>
  <c r="AT49" i="1" s="1"/>
  <c r="AS50" i="1"/>
  <c r="AT50" i="1" s="1" a="1"/>
  <c r="AT50" i="1" s="1"/>
  <c r="AS51" i="1"/>
  <c r="AT51" i="1" s="1" a="1"/>
  <c r="AT51" i="1" s="1"/>
  <c r="AS52" i="1"/>
  <c r="AT52" i="1" s="1" a="1"/>
  <c r="AT52" i="1" s="1"/>
  <c r="AS53" i="1"/>
  <c r="AT53" i="1" s="1" a="1"/>
  <c r="AT53" i="1" s="1"/>
  <c r="AS54" i="1"/>
  <c r="AT54" i="1" s="1" a="1"/>
  <c r="AT54" i="1" s="1"/>
  <c r="AS55" i="1"/>
  <c r="AT55" i="1" s="1" a="1"/>
  <c r="AT55" i="1" s="1"/>
  <c r="AS56" i="1"/>
  <c r="AT56" i="1" s="1" a="1"/>
  <c r="AT56" i="1" s="1"/>
  <c r="AS57" i="1"/>
  <c r="AT57" i="1" s="1" a="1"/>
  <c r="AT57" i="1" s="1"/>
  <c r="AS58" i="1"/>
  <c r="AT58" i="1" s="1" a="1"/>
  <c r="AT58" i="1" s="1"/>
  <c r="AS59" i="1"/>
  <c r="AT59" i="1" s="1" a="1"/>
  <c r="AT59" i="1" s="1"/>
  <c r="AS60" i="1"/>
  <c r="AT60" i="1" s="1" a="1"/>
  <c r="AT60" i="1" s="1"/>
  <c r="AS61" i="1"/>
  <c r="AT61" i="1" s="1" a="1"/>
  <c r="AT61" i="1" s="1"/>
  <c r="AS62" i="1"/>
  <c r="AT62" i="1" s="1" a="1"/>
  <c r="AT62" i="1" s="1"/>
  <c r="AS63" i="1"/>
  <c r="AT63" i="1" s="1" a="1"/>
  <c r="AT63" i="1" s="1"/>
  <c r="AS64" i="1"/>
  <c r="AT64" i="1" s="1" a="1"/>
  <c r="AT64" i="1" s="1"/>
  <c r="AS65" i="1"/>
  <c r="AT65" i="1" s="1" a="1"/>
  <c r="AT65" i="1" s="1"/>
  <c r="AS66" i="1"/>
  <c r="AT66" i="1" s="1" a="1"/>
  <c r="AT66" i="1" s="1"/>
  <c r="AS67" i="1"/>
  <c r="AT67" i="1" s="1" a="1"/>
  <c r="AT67" i="1" s="1"/>
  <c r="AS68" i="1"/>
  <c r="AT68" i="1" s="1" a="1"/>
  <c r="AT68" i="1" s="1"/>
  <c r="AS69" i="1"/>
  <c r="AT69" i="1" s="1" a="1"/>
  <c r="AT69" i="1" s="1"/>
  <c r="AS70" i="1"/>
  <c r="AT70" i="1" s="1" a="1"/>
  <c r="AT70" i="1" s="1"/>
  <c r="AS71" i="1"/>
  <c r="AT71" i="1" s="1" a="1"/>
  <c r="AT71" i="1" s="1"/>
  <c r="AS72" i="1"/>
  <c r="AT72" i="1" s="1" a="1"/>
  <c r="AT72" i="1" s="1"/>
  <c r="AS73" i="1"/>
  <c r="AT73" i="1" s="1" a="1"/>
  <c r="AT73" i="1" s="1"/>
  <c r="AS74" i="1"/>
  <c r="AT74" i="1" s="1" a="1"/>
  <c r="AT74" i="1" s="1"/>
  <c r="AS75" i="1"/>
  <c r="AT75" i="1" s="1" a="1"/>
  <c r="AT75" i="1" s="1"/>
  <c r="AS76" i="1"/>
  <c r="AT76" i="1" s="1" a="1"/>
  <c r="AT76" i="1" s="1"/>
  <c r="AS77" i="1"/>
  <c r="AT77" i="1" s="1" a="1"/>
  <c r="AT77" i="1" s="1"/>
  <c r="AS78" i="1"/>
  <c r="AT78" i="1" s="1" a="1"/>
  <c r="AT78" i="1" s="1"/>
  <c r="AS79" i="1"/>
  <c r="AT79" i="1" s="1" a="1"/>
  <c r="AT79" i="1" s="1"/>
  <c r="AS80" i="1"/>
  <c r="AT80" i="1" s="1" a="1"/>
  <c r="AT80" i="1" s="1"/>
  <c r="AS81" i="1"/>
  <c r="AT81" i="1" s="1" a="1"/>
  <c r="AT81" i="1" s="1"/>
  <c r="AS82" i="1"/>
  <c r="AT82" i="1" s="1" a="1"/>
  <c r="AT82" i="1" s="1"/>
  <c r="AS83" i="1"/>
  <c r="AT83" i="1" s="1" a="1"/>
  <c r="AT83" i="1" s="1"/>
  <c r="AS84" i="1"/>
  <c r="AT84" i="1" s="1" a="1"/>
  <c r="AT84" i="1" s="1"/>
  <c r="AS85" i="1"/>
  <c r="AT85" i="1" s="1" a="1"/>
  <c r="AT85" i="1" s="1"/>
  <c r="AS86" i="1"/>
  <c r="AT86" i="1" s="1" a="1"/>
  <c r="AT86" i="1" s="1"/>
  <c r="AS87" i="1"/>
  <c r="AT87" i="1" s="1" a="1"/>
  <c r="AT87" i="1" s="1"/>
  <c r="AS88" i="1"/>
  <c r="AT88" i="1" s="1" a="1"/>
  <c r="AT88" i="1" s="1"/>
  <c r="AS89" i="1"/>
  <c r="AT89" i="1" s="1" a="1"/>
  <c r="AT89" i="1" s="1"/>
  <c r="AS90" i="1"/>
  <c r="AT90" i="1" s="1" a="1"/>
  <c r="AT90" i="1" s="1"/>
  <c r="AS91" i="1"/>
  <c r="AT91" i="1" s="1" a="1"/>
  <c r="AT91" i="1" s="1"/>
  <c r="AS92" i="1"/>
  <c r="AT92" i="1" s="1" a="1"/>
  <c r="AT92" i="1" s="1"/>
  <c r="AS93" i="1"/>
  <c r="AT93" i="1" s="1" a="1"/>
  <c r="AT93" i="1" s="1"/>
  <c r="AS94" i="1"/>
  <c r="AT94" i="1" s="1" a="1"/>
  <c r="AT94" i="1" s="1"/>
  <c r="AS95" i="1"/>
  <c r="AT95" i="1" s="1" a="1"/>
  <c r="AT95" i="1" s="1"/>
  <c r="AS96" i="1"/>
  <c r="AT96" i="1" s="1" a="1"/>
  <c r="AT96" i="1" s="1"/>
  <c r="AS97" i="1"/>
  <c r="AT97" i="1" s="1" a="1"/>
  <c r="AT97" i="1" s="1"/>
  <c r="AS98" i="1"/>
  <c r="AT98" i="1" s="1" a="1"/>
  <c r="AT98" i="1" s="1"/>
  <c r="AS99" i="1"/>
  <c r="AT99" i="1" s="1" a="1"/>
  <c r="AT99" i="1" s="1"/>
  <c r="AS100" i="1"/>
  <c r="AT100" i="1" s="1" a="1"/>
  <c r="AT100" i="1" s="1"/>
  <c r="AS101" i="1"/>
  <c r="AT101" i="1" s="1" a="1"/>
  <c r="AT101" i="1" s="1"/>
  <c r="AS102" i="1"/>
  <c r="AT102" i="1" s="1" a="1"/>
  <c r="AT102" i="1" s="1"/>
  <c r="AS103" i="1"/>
  <c r="AT103" i="1" s="1" a="1"/>
  <c r="AT103" i="1" s="1"/>
  <c r="AS104" i="1"/>
  <c r="AT104" i="1" s="1" a="1"/>
  <c r="AT104" i="1" s="1"/>
  <c r="AS105" i="1"/>
  <c r="AT105" i="1" s="1" a="1"/>
  <c r="AT105" i="1" s="1"/>
  <c r="AS106" i="1"/>
  <c r="AT106" i="1" s="1" a="1"/>
  <c r="AT106" i="1" s="1"/>
  <c r="AS107" i="1"/>
  <c r="AT107" i="1" s="1" a="1"/>
  <c r="AT107" i="1" s="1"/>
  <c r="AS14" i="1"/>
  <c r="AT14" i="1" s="1" a="1"/>
  <c r="AT14" i="1" s="1"/>
  <c r="AN4" i="1"/>
  <c r="AN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3" i="1"/>
  <c r="AR4" i="1"/>
  <c r="AR5" i="1"/>
  <c r="AR6" i="1"/>
  <c r="AR7" i="1"/>
  <c r="AR8" i="1"/>
  <c r="AR9" i="1"/>
  <c r="AR10" i="1"/>
  <c r="AR11" i="1"/>
  <c r="AR12" i="1"/>
  <c r="AR13" i="1"/>
  <c r="AR14" i="1"/>
  <c r="AR15"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0" i="1"/>
  <c r="AR51" i="1"/>
  <c r="AR52" i="1"/>
  <c r="AR53" i="1"/>
  <c r="AR54" i="1"/>
  <c r="AR55" i="1"/>
  <c r="AR56" i="1"/>
  <c r="AR57" i="1"/>
  <c r="AR58" i="1"/>
  <c r="AR59" i="1"/>
  <c r="AR60" i="1"/>
  <c r="AR61" i="1"/>
  <c r="AR62" i="1"/>
  <c r="AR63" i="1"/>
  <c r="AR64" i="1"/>
  <c r="AR65" i="1"/>
  <c r="AR66" i="1"/>
  <c r="AR67"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R96" i="1"/>
  <c r="AR97" i="1"/>
  <c r="AR98" i="1"/>
  <c r="AR99" i="1"/>
  <c r="AR100" i="1"/>
  <c r="AR101" i="1"/>
  <c r="AR102" i="1"/>
  <c r="AR103" i="1"/>
  <c r="AR104" i="1"/>
  <c r="AR105" i="1"/>
  <c r="AR106" i="1"/>
  <c r="AR107" i="1"/>
  <c r="AR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3" i="1"/>
  <c r="AC76" i="1"/>
  <c r="AD76" i="1"/>
  <c r="AE76" i="1"/>
  <c r="AF76" i="1"/>
  <c r="AC77" i="1"/>
  <c r="AD77" i="1"/>
  <c r="AE77" i="1"/>
  <c r="AF77" i="1"/>
  <c r="AC78" i="1"/>
  <c r="AD78" i="1"/>
  <c r="AE78" i="1"/>
  <c r="AF78" i="1"/>
  <c r="AC79" i="1"/>
  <c r="AD79" i="1"/>
  <c r="AE79" i="1"/>
  <c r="AF79" i="1"/>
  <c r="AC80" i="1"/>
  <c r="AD80" i="1"/>
  <c r="AE80" i="1"/>
  <c r="AF80" i="1"/>
  <c r="AC81" i="1"/>
  <c r="AD81" i="1"/>
  <c r="AE81" i="1"/>
  <c r="AF81" i="1"/>
  <c r="AC82" i="1"/>
  <c r="AD82" i="1"/>
  <c r="AE82" i="1"/>
  <c r="AF82" i="1"/>
  <c r="AC83" i="1"/>
  <c r="AD83" i="1"/>
  <c r="AE83" i="1"/>
  <c r="AF83" i="1"/>
  <c r="AC84" i="1"/>
  <c r="AD84" i="1"/>
  <c r="AE84" i="1"/>
  <c r="AF84" i="1"/>
  <c r="AC85" i="1"/>
  <c r="AD85" i="1"/>
  <c r="AE85" i="1"/>
  <c r="AF85" i="1"/>
  <c r="AC86" i="1"/>
  <c r="AD86" i="1"/>
  <c r="AE86" i="1"/>
  <c r="AF86" i="1"/>
  <c r="AC87" i="1"/>
  <c r="AD87" i="1"/>
  <c r="AE87" i="1"/>
  <c r="AF87" i="1"/>
  <c r="AC88" i="1"/>
  <c r="AD88" i="1"/>
  <c r="AE88" i="1"/>
  <c r="AF88" i="1"/>
  <c r="AC89" i="1"/>
  <c r="AD89" i="1"/>
  <c r="AE89" i="1"/>
  <c r="AF89" i="1"/>
  <c r="AC90" i="1"/>
  <c r="AD90" i="1"/>
  <c r="AE90" i="1"/>
  <c r="AF90" i="1"/>
  <c r="AC91" i="1"/>
  <c r="AD91" i="1"/>
  <c r="AE91" i="1"/>
  <c r="AF91" i="1"/>
  <c r="AC92" i="1"/>
  <c r="AD92" i="1"/>
  <c r="AE92" i="1"/>
  <c r="AF92" i="1"/>
  <c r="AC93" i="1"/>
  <c r="AD93" i="1"/>
  <c r="AE93" i="1"/>
  <c r="AF93" i="1"/>
  <c r="AC94" i="1"/>
  <c r="AD94" i="1"/>
  <c r="AE94" i="1"/>
  <c r="AF94" i="1"/>
  <c r="AC95" i="1"/>
  <c r="AD95" i="1"/>
  <c r="AE95" i="1"/>
  <c r="AF95" i="1"/>
  <c r="AC96" i="1"/>
  <c r="AD96" i="1"/>
  <c r="AE96" i="1"/>
  <c r="AF96" i="1"/>
  <c r="AC97" i="1"/>
  <c r="AD97" i="1"/>
  <c r="AE97" i="1"/>
  <c r="AF97" i="1"/>
  <c r="AC98" i="1"/>
  <c r="AD98" i="1"/>
  <c r="AE98" i="1"/>
  <c r="AF98" i="1"/>
  <c r="AC99" i="1"/>
  <c r="AD99" i="1"/>
  <c r="AE99" i="1"/>
  <c r="AF99" i="1"/>
  <c r="AC100" i="1"/>
  <c r="AD100" i="1"/>
  <c r="AE100" i="1"/>
  <c r="AF100" i="1"/>
  <c r="AC101" i="1"/>
  <c r="AD101" i="1"/>
  <c r="AE101" i="1"/>
  <c r="AF101" i="1"/>
  <c r="AC102" i="1"/>
  <c r="AD102" i="1"/>
  <c r="AE102" i="1"/>
  <c r="AF102" i="1"/>
  <c r="AC103" i="1"/>
  <c r="AD103" i="1"/>
  <c r="AE103" i="1"/>
  <c r="AF103" i="1"/>
  <c r="AC104" i="1"/>
  <c r="AD104" i="1"/>
  <c r="AE104" i="1"/>
  <c r="AF104" i="1"/>
  <c r="AC105" i="1"/>
  <c r="AD105" i="1"/>
  <c r="AE105" i="1"/>
  <c r="AF105" i="1"/>
  <c r="AC106" i="1"/>
  <c r="AD106" i="1"/>
  <c r="AE106" i="1"/>
  <c r="AF106" i="1"/>
  <c r="AC107" i="1"/>
  <c r="AD107" i="1"/>
  <c r="AE107" i="1"/>
  <c r="AF107" i="1"/>
  <c r="AD75" i="1"/>
  <c r="AE75" i="1"/>
  <c r="AF75" i="1"/>
  <c r="AC75" i="1"/>
  <c r="F15" i="1"/>
  <c r="Q15" i="1" s="1"/>
  <c r="F16" i="1"/>
  <c r="O16" i="1" s="1"/>
  <c r="F17" i="1"/>
  <c r="O17" i="1" s="1"/>
  <c r="F18" i="1"/>
  <c r="Q18" i="1" s="1"/>
  <c r="F19" i="1"/>
  <c r="P19" i="1" s="1"/>
  <c r="F20" i="1"/>
  <c r="R20" i="1" s="1"/>
  <c r="F21" i="1"/>
  <c r="R21" i="1" s="1"/>
  <c r="F22" i="1"/>
  <c r="Q22" i="1" s="1"/>
  <c r="F23" i="1"/>
  <c r="R23" i="1" s="1"/>
  <c r="F24" i="1"/>
  <c r="O24" i="1" s="1"/>
  <c r="F25" i="1"/>
  <c r="P25" i="1" s="1"/>
  <c r="F26" i="1"/>
  <c r="R26" i="1" s="1"/>
  <c r="F27" i="1"/>
  <c r="R27" i="1" s="1"/>
  <c r="F28" i="1"/>
  <c r="F29" i="1"/>
  <c r="F30" i="1"/>
  <c r="O30" i="1" s="1"/>
  <c r="F31" i="1"/>
  <c r="R31" i="1" s="1"/>
  <c r="F32" i="1"/>
  <c r="R32" i="1" s="1"/>
  <c r="F33" i="1"/>
  <c r="O33" i="1" s="1"/>
  <c r="F34" i="1"/>
  <c r="F35" i="1"/>
  <c r="F36" i="1"/>
  <c r="Q36" i="1" s="1"/>
  <c r="F37" i="1"/>
  <c r="Q37" i="1" s="1"/>
  <c r="F38" i="1"/>
  <c r="Q38" i="1" s="1"/>
  <c r="F39" i="1"/>
  <c r="F40" i="1"/>
  <c r="P40" i="1" s="1"/>
  <c r="F41" i="1"/>
  <c r="Q41" i="1" s="1"/>
  <c r="F42" i="1"/>
  <c r="R42" i="1" s="1"/>
  <c r="F43" i="1"/>
  <c r="O43" i="1" s="1"/>
  <c r="F44" i="1"/>
  <c r="F45" i="1"/>
  <c r="F46" i="1"/>
  <c r="O46" i="1" s="1"/>
  <c r="F47" i="1"/>
  <c r="R47" i="1" s="1"/>
  <c r="F48" i="1"/>
  <c r="R48" i="1" s="1"/>
  <c r="F49" i="1"/>
  <c r="R49" i="1" s="1"/>
  <c r="F50" i="1"/>
  <c r="F51" i="1"/>
  <c r="BL51" i="1" s="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W107" i="1"/>
  <c r="W106" i="1"/>
  <c r="W105" i="1"/>
  <c r="W104" i="1"/>
  <c r="W103" i="1"/>
  <c r="W102" i="1"/>
  <c r="W101" i="1"/>
  <c r="W100" i="1"/>
  <c r="W99" i="1"/>
  <c r="W98" i="1"/>
  <c r="W97" i="1"/>
  <c r="W96" i="1"/>
  <c r="W95" i="1"/>
  <c r="W94" i="1"/>
  <c r="W93" i="1"/>
  <c r="W92" i="1"/>
  <c r="W91" i="1"/>
  <c r="W90" i="1"/>
  <c r="W89" i="1"/>
  <c r="W88" i="1"/>
  <c r="W87" i="1"/>
  <c r="W86" i="1"/>
  <c r="W85" i="1"/>
  <c r="W84" i="1"/>
  <c r="W83" i="1"/>
  <c r="W82" i="1"/>
  <c r="W81" i="1"/>
  <c r="W80" i="1"/>
  <c r="W79" i="1"/>
  <c r="W78" i="1"/>
  <c r="W77" i="1"/>
  <c r="W76" i="1"/>
  <c r="W75" i="1"/>
  <c r="AB76" i="1"/>
  <c r="AB77" i="1"/>
  <c r="AB78" i="1"/>
  <c r="AB79" i="1"/>
  <c r="AB80" i="1"/>
  <c r="AB81" i="1"/>
  <c r="AB82" i="1"/>
  <c r="AB83" i="1"/>
  <c r="AB84" i="1"/>
  <c r="AB85" i="1"/>
  <c r="AB86" i="1"/>
  <c r="AB87" i="1"/>
  <c r="AB88" i="1"/>
  <c r="AB89" i="1"/>
  <c r="AB90" i="1"/>
  <c r="AB91" i="1"/>
  <c r="AB92" i="1"/>
  <c r="AB93" i="1"/>
  <c r="AB94" i="1"/>
  <c r="AB95" i="1"/>
  <c r="AB96" i="1"/>
  <c r="AB97" i="1"/>
  <c r="AB98" i="1"/>
  <c r="AB99" i="1"/>
  <c r="AB100" i="1"/>
  <c r="AB101" i="1"/>
  <c r="AB102" i="1"/>
  <c r="AB103" i="1"/>
  <c r="AB104" i="1"/>
  <c r="AB105" i="1"/>
  <c r="AB106" i="1"/>
  <c r="AB107" i="1"/>
  <c r="AB75" i="1"/>
  <c r="H107" i="1"/>
  <c r="K118" i="1" s="1"/>
  <c r="N118" i="1" s="1"/>
  <c r="G107" i="1"/>
  <c r="H106" i="1"/>
  <c r="G106" i="1"/>
  <c r="H105" i="1"/>
  <c r="G105" i="1"/>
  <c r="H104" i="1"/>
  <c r="G104" i="1"/>
  <c r="H103" i="1"/>
  <c r="G103" i="1"/>
  <c r="H102" i="1"/>
  <c r="G102" i="1"/>
  <c r="H101" i="1"/>
  <c r="G101" i="1"/>
  <c r="H100" i="1"/>
  <c r="G100" i="1"/>
  <c r="H99" i="1"/>
  <c r="G99" i="1"/>
  <c r="H98" i="1"/>
  <c r="G98" i="1"/>
  <c r="H97" i="1"/>
  <c r="G97" i="1"/>
  <c r="H96" i="1"/>
  <c r="G96" i="1"/>
  <c r="H95" i="1"/>
  <c r="G95" i="1"/>
  <c r="H94" i="1"/>
  <c r="G94" i="1"/>
  <c r="H93" i="1"/>
  <c r="G93" i="1"/>
  <c r="H92" i="1"/>
  <c r="G92" i="1"/>
  <c r="H91" i="1"/>
  <c r="G91" i="1"/>
  <c r="H90" i="1"/>
  <c r="G90" i="1"/>
  <c r="H89" i="1"/>
  <c r="G89" i="1"/>
  <c r="H88" i="1"/>
  <c r="G88" i="1"/>
  <c r="H87" i="1"/>
  <c r="G87" i="1"/>
  <c r="H86" i="1"/>
  <c r="G86" i="1"/>
  <c r="H85" i="1"/>
  <c r="G85" i="1"/>
  <c r="H84" i="1"/>
  <c r="G84" i="1"/>
  <c r="H83" i="1"/>
  <c r="G83" i="1"/>
  <c r="H82" i="1"/>
  <c r="G82" i="1"/>
  <c r="H81" i="1"/>
  <c r="G81" i="1"/>
  <c r="H80" i="1"/>
  <c r="G80" i="1"/>
  <c r="H79" i="1"/>
  <c r="G79" i="1"/>
  <c r="H78" i="1"/>
  <c r="G78" i="1"/>
  <c r="H77" i="1"/>
  <c r="G77" i="1"/>
  <c r="H76" i="1"/>
  <c r="G76" i="1"/>
  <c r="H75" i="1"/>
  <c r="G75" i="1"/>
  <c r="H74" i="1"/>
  <c r="G74" i="1"/>
  <c r="H73" i="1"/>
  <c r="G73" i="1"/>
  <c r="H72" i="1"/>
  <c r="G72" i="1"/>
  <c r="H71" i="1"/>
  <c r="G71" i="1"/>
  <c r="H70" i="1"/>
  <c r="G70" i="1"/>
  <c r="H69" i="1"/>
  <c r="G69" i="1"/>
  <c r="H68" i="1"/>
  <c r="G68" i="1"/>
  <c r="H67" i="1"/>
  <c r="G67" i="1"/>
  <c r="H66" i="1"/>
  <c r="G66" i="1"/>
  <c r="H65" i="1"/>
  <c r="G65" i="1"/>
  <c r="H64" i="1"/>
  <c r="G64" i="1"/>
  <c r="H63" i="1"/>
  <c r="G63" i="1"/>
  <c r="H62" i="1"/>
  <c r="G62" i="1"/>
  <c r="H61" i="1"/>
  <c r="G61" i="1"/>
  <c r="H60" i="1"/>
  <c r="G60" i="1"/>
  <c r="H59" i="1"/>
  <c r="G59" i="1"/>
  <c r="H58" i="1"/>
  <c r="G58" i="1"/>
  <c r="H57" i="1"/>
  <c r="G57" i="1"/>
  <c r="H56" i="1"/>
  <c r="G56" i="1"/>
  <c r="H55" i="1"/>
  <c r="G55" i="1"/>
  <c r="H54" i="1"/>
  <c r="G54" i="1"/>
  <c r="H53" i="1"/>
  <c r="G53" i="1"/>
  <c r="H52" i="1"/>
  <c r="G52" i="1"/>
  <c r="H51" i="1"/>
  <c r="G51" i="1"/>
  <c r="H50" i="1"/>
  <c r="G50" i="1"/>
  <c r="H49" i="1"/>
  <c r="G49" i="1"/>
  <c r="H48" i="1"/>
  <c r="G48" i="1"/>
  <c r="H47" i="1"/>
  <c r="G47" i="1"/>
  <c r="H46" i="1"/>
  <c r="G46" i="1"/>
  <c r="H45" i="1"/>
  <c r="G45" i="1"/>
  <c r="H44" i="1"/>
  <c r="G44" i="1"/>
  <c r="H43" i="1"/>
  <c r="G43" i="1"/>
  <c r="H42" i="1"/>
  <c r="G42" i="1"/>
  <c r="H41" i="1"/>
  <c r="G41" i="1"/>
  <c r="H40" i="1"/>
  <c r="G40" i="1"/>
  <c r="H39" i="1"/>
  <c r="G39" i="1"/>
  <c r="H38" i="1"/>
  <c r="G38" i="1"/>
  <c r="H37" i="1"/>
  <c r="G37" i="1"/>
  <c r="H36" i="1"/>
  <c r="G36" i="1"/>
  <c r="H35" i="1"/>
  <c r="G35" i="1"/>
  <c r="H34" i="1"/>
  <c r="G34" i="1"/>
  <c r="H33" i="1"/>
  <c r="G33" i="1"/>
  <c r="H32" i="1"/>
  <c r="G32" i="1"/>
  <c r="H31" i="1"/>
  <c r="G31" i="1"/>
  <c r="H30" i="1"/>
  <c r="G30" i="1"/>
  <c r="H29" i="1"/>
  <c r="G29" i="1"/>
  <c r="H28" i="1"/>
  <c r="G28" i="1"/>
  <c r="H27" i="1"/>
  <c r="G27" i="1"/>
  <c r="H26" i="1"/>
  <c r="G26" i="1"/>
  <c r="H25" i="1"/>
  <c r="G25" i="1"/>
  <c r="H24" i="1"/>
  <c r="G24" i="1"/>
  <c r="H23" i="1"/>
  <c r="G23" i="1"/>
  <c r="H22" i="1"/>
  <c r="G22" i="1"/>
  <c r="H21" i="1"/>
  <c r="G21" i="1"/>
  <c r="H20" i="1"/>
  <c r="G20" i="1"/>
  <c r="H19" i="1"/>
  <c r="G19" i="1"/>
  <c r="H18" i="1"/>
  <c r="G18" i="1"/>
  <c r="H17" i="1"/>
  <c r="G17" i="1"/>
  <c r="H16" i="1"/>
  <c r="G16" i="1"/>
  <c r="H15" i="1"/>
  <c r="G15" i="1"/>
  <c r="E41" i="3" l="1"/>
  <c r="E42" i="3"/>
  <c r="E72" i="3"/>
  <c r="E49" i="3"/>
  <c r="E57" i="3"/>
  <c r="E26" i="3"/>
  <c r="E27" i="3"/>
  <c r="E59" i="3"/>
  <c r="AY44" i="1"/>
  <c r="AZ44" i="1" s="1"/>
  <c r="J117" i="1"/>
  <c r="M117" i="1" s="1"/>
  <c r="E44" i="3"/>
  <c r="E71" i="3"/>
  <c r="E56" i="3"/>
  <c r="E74" i="3"/>
  <c r="E94" i="3"/>
  <c r="E43" i="3"/>
  <c r="E36" i="3"/>
  <c r="E67" i="3"/>
  <c r="E45" i="3"/>
  <c r="E53" i="3"/>
  <c r="E77" i="3"/>
  <c r="E58" i="3"/>
  <c r="E35" i="3"/>
  <c r="E73" i="3"/>
  <c r="E25" i="3"/>
  <c r="E54" i="3"/>
  <c r="E37" i="3"/>
  <c r="E69" i="3"/>
  <c r="E68" i="3"/>
  <c r="E28" i="3"/>
  <c r="E38" i="3"/>
  <c r="J113" i="1"/>
  <c r="M113" i="1" s="1"/>
  <c r="BL99" i="1"/>
  <c r="BL83" i="1"/>
  <c r="BL67" i="1"/>
  <c r="BL54" i="1"/>
  <c r="BL100" i="1"/>
  <c r="BL97" i="1"/>
  <c r="BL81" i="1"/>
  <c r="BL65" i="1"/>
  <c r="BL70" i="1"/>
  <c r="BL82" i="1"/>
  <c r="BL80" i="1"/>
  <c r="BL66" i="1"/>
  <c r="BL95" i="1"/>
  <c r="BL79" i="1"/>
  <c r="BL63" i="1"/>
  <c r="BL86" i="1"/>
  <c r="BL64" i="1"/>
  <c r="BL94" i="1"/>
  <c r="BL78" i="1"/>
  <c r="BL62" i="1"/>
  <c r="BL52" i="1"/>
  <c r="BL96" i="1"/>
  <c r="BL93" i="1"/>
  <c r="BL77" i="1"/>
  <c r="BL61" i="1"/>
  <c r="BL68" i="1"/>
  <c r="BL76" i="1"/>
  <c r="BL98" i="1"/>
  <c r="BL60" i="1"/>
  <c r="BL91" i="1"/>
  <c r="BL75" i="1"/>
  <c r="BL59" i="1"/>
  <c r="BL58" i="1"/>
  <c r="BL74" i="1"/>
  <c r="BL89" i="1"/>
  <c r="BL73" i="1"/>
  <c r="BL57" i="1"/>
  <c r="BL84" i="1"/>
  <c r="BL92" i="1"/>
  <c r="BL88" i="1"/>
  <c r="BL72" i="1"/>
  <c r="BL56" i="1"/>
  <c r="BL90" i="1"/>
  <c r="BL87" i="1"/>
  <c r="BL71" i="1"/>
  <c r="BL55" i="1"/>
  <c r="BL85" i="1"/>
  <c r="BL69" i="1"/>
  <c r="BL53" i="1"/>
  <c r="J106" i="1"/>
  <c r="J114" i="1"/>
  <c r="M114" i="1" s="1"/>
  <c r="J107" i="1"/>
  <c r="M107" i="1" s="1"/>
  <c r="J115" i="1"/>
  <c r="M115" i="1" s="1"/>
  <c r="J108" i="1"/>
  <c r="M108" i="1" s="1"/>
  <c r="J116" i="1"/>
  <c r="M116" i="1" s="1"/>
  <c r="J109" i="1"/>
  <c r="M109" i="1" s="1"/>
  <c r="J110" i="1"/>
  <c r="M110" i="1" s="1"/>
  <c r="J118" i="1"/>
  <c r="M118" i="1" s="1"/>
  <c r="J111" i="1"/>
  <c r="M111" i="1" s="1"/>
  <c r="J112" i="1"/>
  <c r="M112" i="1" s="1"/>
  <c r="BD117" i="1"/>
  <c r="R73" i="1"/>
  <c r="R72" i="1"/>
  <c r="R83" i="1"/>
  <c r="P67" i="1"/>
  <c r="O51" i="1"/>
  <c r="R65" i="1"/>
  <c r="R96" i="1"/>
  <c r="R80" i="1"/>
  <c r="R64" i="1"/>
  <c r="P74" i="1"/>
  <c r="R82" i="1"/>
  <c r="R95" i="1"/>
  <c r="R79" i="1"/>
  <c r="R63" i="1"/>
  <c r="Q94" i="1"/>
  <c r="O62" i="1"/>
  <c r="Q93" i="1"/>
  <c r="Q81" i="1"/>
  <c r="P92" i="1"/>
  <c r="R76" i="1"/>
  <c r="Q75" i="1"/>
  <c r="R88" i="1"/>
  <c r="R86" i="1"/>
  <c r="R70" i="1"/>
  <c r="R54" i="1"/>
  <c r="R85" i="1"/>
  <c r="Q69" i="1"/>
  <c r="O91" i="1"/>
  <c r="R58" i="1"/>
  <c r="O84" i="1"/>
  <c r="Q68" i="1"/>
  <c r="Q52" i="1"/>
  <c r="AY55" i="1"/>
  <c r="AZ55" i="1" s="1"/>
  <c r="AY39" i="1"/>
  <c r="AZ39" i="1" s="1"/>
  <c r="K110" i="1"/>
  <c r="N110" i="1" s="1"/>
  <c r="R107" i="1"/>
  <c r="I118" i="1"/>
  <c r="BD111" i="1"/>
  <c r="I114" i="1"/>
  <c r="E70" i="3"/>
  <c r="E51" i="3"/>
  <c r="E65" i="3"/>
  <c r="E52" i="3"/>
  <c r="E81" i="3"/>
  <c r="E89" i="3"/>
  <c r="E101" i="3"/>
  <c r="E39" i="3"/>
  <c r="E90" i="3"/>
  <c r="E102" i="3"/>
  <c r="E29" i="3"/>
  <c r="E40" i="3"/>
  <c r="E75" i="3"/>
  <c r="E83" i="3"/>
  <c r="E95" i="3"/>
  <c r="E30" i="3"/>
  <c r="E33" i="3"/>
  <c r="E55" i="3"/>
  <c r="E61" i="3"/>
  <c r="E84" i="3"/>
  <c r="E96" i="3"/>
  <c r="E46" i="3"/>
  <c r="E85" i="3"/>
  <c r="E97" i="3"/>
  <c r="K114" i="1"/>
  <c r="N114" i="1" s="1"/>
  <c r="R102" i="1"/>
  <c r="I113" i="1"/>
  <c r="BD110" i="1"/>
  <c r="BD109" i="1"/>
  <c r="Q101" i="1"/>
  <c r="I112" i="1"/>
  <c r="K115" i="1"/>
  <c r="N115" i="1" s="1"/>
  <c r="R100" i="1"/>
  <c r="I111" i="1"/>
  <c r="BD108" i="1"/>
  <c r="R99" i="1"/>
  <c r="I110" i="1"/>
  <c r="K108" i="1"/>
  <c r="N108" i="1" s="1"/>
  <c r="K116" i="1"/>
  <c r="N116" i="1" s="1"/>
  <c r="R98" i="1"/>
  <c r="I109" i="1"/>
  <c r="P97" i="1"/>
  <c r="I108" i="1"/>
  <c r="K109" i="1"/>
  <c r="N109" i="1" s="1"/>
  <c r="K117" i="1"/>
  <c r="N117" i="1" s="1"/>
  <c r="BD102" i="1"/>
  <c r="BD86" i="1"/>
  <c r="BD70" i="1"/>
  <c r="BD54" i="1"/>
  <c r="BD38" i="1"/>
  <c r="BD22" i="1"/>
  <c r="BD116" i="1"/>
  <c r="BD115" i="1"/>
  <c r="BD114" i="1"/>
  <c r="P106" i="1"/>
  <c r="I117" i="1"/>
  <c r="BD113" i="1"/>
  <c r="K111" i="1"/>
  <c r="N111" i="1" s="1"/>
  <c r="K112" i="1"/>
  <c r="N112" i="1" s="1"/>
  <c r="P105" i="1"/>
  <c r="I116" i="1"/>
  <c r="K113" i="1"/>
  <c r="N113" i="1" s="1"/>
  <c r="R104" i="1"/>
  <c r="I115" i="1"/>
  <c r="BD112" i="1"/>
  <c r="E87" i="3"/>
  <c r="E91" i="3"/>
  <c r="E76" i="3"/>
  <c r="E86" i="3"/>
  <c r="E93" i="3"/>
  <c r="E78" i="3"/>
  <c r="E92" i="3"/>
  <c r="E88" i="3"/>
  <c r="E31" i="3"/>
  <c r="E47" i="3"/>
  <c r="E63" i="3"/>
  <c r="E79" i="3"/>
  <c r="E32" i="3"/>
  <c r="E48" i="3"/>
  <c r="E64" i="3"/>
  <c r="E80" i="3"/>
  <c r="E34" i="3"/>
  <c r="E50" i="3"/>
  <c r="E66" i="3"/>
  <c r="E82" i="3"/>
  <c r="BD101" i="1"/>
  <c r="BD85" i="1"/>
  <c r="BD69" i="1"/>
  <c r="BD53" i="1"/>
  <c r="BD37" i="1"/>
  <c r="BD100" i="1"/>
  <c r="BD84" i="1"/>
  <c r="BD68" i="1"/>
  <c r="BD52" i="1"/>
  <c r="BD36" i="1"/>
  <c r="BD99" i="1"/>
  <c r="BD83" i="1"/>
  <c r="BD67" i="1"/>
  <c r="BD51" i="1"/>
  <c r="BD35" i="1"/>
  <c r="AY103" i="1"/>
  <c r="AZ103" i="1" s="1"/>
  <c r="AY87" i="1"/>
  <c r="AZ87" i="1" s="1"/>
  <c r="AY71" i="1"/>
  <c r="AZ71" i="1" s="1"/>
  <c r="BD65" i="1"/>
  <c r="BD49" i="1"/>
  <c r="BD33" i="1"/>
  <c r="BD96" i="1"/>
  <c r="BD80" i="1"/>
  <c r="BD64" i="1"/>
  <c r="BD48" i="1"/>
  <c r="BD32" i="1"/>
  <c r="BD16" i="1"/>
  <c r="BD95" i="1"/>
  <c r="BD79" i="1"/>
  <c r="BD63" i="1"/>
  <c r="BD47" i="1"/>
  <c r="BD31" i="1"/>
  <c r="BD15" i="1"/>
  <c r="BD94" i="1"/>
  <c r="BD78" i="1"/>
  <c r="BD62" i="1"/>
  <c r="BD46" i="1"/>
  <c r="BD30" i="1"/>
  <c r="BD106" i="1"/>
  <c r="BD90" i="1"/>
  <c r="BD74" i="1"/>
  <c r="BD58" i="1"/>
  <c r="BD42" i="1"/>
  <c r="BD26" i="1"/>
  <c r="BD105" i="1"/>
  <c r="BD89" i="1"/>
  <c r="BD73" i="1"/>
  <c r="BD57" i="1"/>
  <c r="BD41" i="1"/>
  <c r="BD104" i="1"/>
  <c r="BD88" i="1"/>
  <c r="BD72" i="1"/>
  <c r="BD56" i="1"/>
  <c r="BD40" i="1"/>
  <c r="BD24" i="1"/>
  <c r="BD103" i="1"/>
  <c r="BD87" i="1"/>
  <c r="BD71" i="1"/>
  <c r="BD55" i="1"/>
  <c r="BD39" i="1"/>
  <c r="AY102" i="1"/>
  <c r="AZ102" i="1" s="1"/>
  <c r="AY86" i="1"/>
  <c r="AZ86" i="1" s="1"/>
  <c r="AY54" i="1"/>
  <c r="AY38" i="1"/>
  <c r="AZ38" i="1" s="1"/>
  <c r="BD92" i="1"/>
  <c r="BD76" i="1"/>
  <c r="BD60" i="1"/>
  <c r="BD44" i="1"/>
  <c r="BD28" i="1"/>
  <c r="BD107" i="1"/>
  <c r="BD91" i="1"/>
  <c r="BD75" i="1"/>
  <c r="BD59" i="1"/>
  <c r="BD43" i="1"/>
  <c r="BD27" i="1"/>
  <c r="BD29" i="1"/>
  <c r="BD25" i="1"/>
  <c r="BD45" i="1"/>
  <c r="AY97" i="1"/>
  <c r="AZ97" i="1" s="1"/>
  <c r="AY81" i="1"/>
  <c r="AZ81" i="1" s="1"/>
  <c r="AY65" i="1"/>
  <c r="AZ65" i="1" s="1"/>
  <c r="AY49" i="1"/>
  <c r="AZ49" i="1" s="1"/>
  <c r="AY33" i="1"/>
  <c r="AZ33" i="1" s="1"/>
  <c r="AY17" i="1"/>
  <c r="AZ17" i="1" s="1"/>
  <c r="AY43" i="1"/>
  <c r="AZ43" i="1" s="1"/>
  <c r="BD23" i="1"/>
  <c r="AY96" i="1"/>
  <c r="AZ96" i="1" s="1"/>
  <c r="AY80" i="1"/>
  <c r="AZ80" i="1" s="1"/>
  <c r="AY64" i="1"/>
  <c r="AZ64" i="1" s="1"/>
  <c r="AY48" i="1"/>
  <c r="AZ48" i="1" s="1"/>
  <c r="AY32" i="1"/>
  <c r="AZ32" i="1" s="1"/>
  <c r="AY16" i="1"/>
  <c r="AZ16" i="1" s="1"/>
  <c r="AY95" i="1"/>
  <c r="AY79" i="1"/>
  <c r="AZ79" i="1" s="1"/>
  <c r="AY63" i="1"/>
  <c r="AZ63" i="1" s="1"/>
  <c r="AY47" i="1"/>
  <c r="AZ47" i="1" s="1"/>
  <c r="AY31" i="1"/>
  <c r="AZ31" i="1" s="1"/>
  <c r="AY15" i="1"/>
  <c r="AZ15" i="1" s="1"/>
  <c r="AY23" i="1"/>
  <c r="AZ23" i="1" s="1"/>
  <c r="BD21" i="1"/>
  <c r="BD77" i="1"/>
  <c r="AY94" i="1"/>
  <c r="AZ94" i="1" s="1"/>
  <c r="AY78" i="1"/>
  <c r="AY62" i="1"/>
  <c r="AZ62" i="1" s="1"/>
  <c r="AY46" i="1"/>
  <c r="AZ46" i="1" s="1"/>
  <c r="AY30" i="1"/>
  <c r="AZ30" i="1" s="1"/>
  <c r="BD20" i="1"/>
  <c r="AY93" i="1"/>
  <c r="AZ93" i="1" s="1"/>
  <c r="AY77" i="1"/>
  <c r="AZ77" i="1" s="1"/>
  <c r="AY61" i="1"/>
  <c r="AZ61" i="1" s="1"/>
  <c r="AY45" i="1"/>
  <c r="AZ45" i="1" s="1"/>
  <c r="AY29" i="1"/>
  <c r="BD19" i="1"/>
  <c r="BD61" i="1"/>
  <c r="AY92" i="1"/>
  <c r="AZ92" i="1" s="1"/>
  <c r="AY28" i="1"/>
  <c r="AZ28" i="1" s="1"/>
  <c r="BD98" i="1"/>
  <c r="BD82" i="1"/>
  <c r="BD66" i="1"/>
  <c r="BD50" i="1"/>
  <c r="BD34" i="1"/>
  <c r="BD18" i="1"/>
  <c r="BD93" i="1"/>
  <c r="AY107" i="1"/>
  <c r="AZ107" i="1" s="1"/>
  <c r="AY91" i="1"/>
  <c r="AZ91" i="1" s="1"/>
  <c r="AY27" i="1"/>
  <c r="AZ27" i="1" s="1"/>
  <c r="BD97" i="1"/>
  <c r="BD81" i="1"/>
  <c r="BD17" i="1"/>
  <c r="AY106" i="1"/>
  <c r="AZ106" i="1" s="1"/>
  <c r="AY90" i="1"/>
  <c r="AZ90" i="1" s="1"/>
  <c r="AY74" i="1"/>
  <c r="AZ74" i="1" s="1"/>
  <c r="AY58" i="1"/>
  <c r="AZ58" i="1" s="1"/>
  <c r="AY42" i="1"/>
  <c r="AZ42" i="1" s="1"/>
  <c r="AY26" i="1"/>
  <c r="AZ26" i="1" s="1"/>
  <c r="AY105" i="1"/>
  <c r="AZ105" i="1" s="1"/>
  <c r="AY89" i="1"/>
  <c r="AY73" i="1"/>
  <c r="AZ73" i="1" s="1"/>
  <c r="AY57" i="1"/>
  <c r="AZ57" i="1" s="1"/>
  <c r="AY41" i="1"/>
  <c r="AZ41" i="1" s="1"/>
  <c r="AY25" i="1"/>
  <c r="BD14" i="1"/>
  <c r="AY104" i="1"/>
  <c r="AZ104" i="1" s="1"/>
  <c r="AY88" i="1"/>
  <c r="AZ88" i="1" s="1"/>
  <c r="AY72" i="1"/>
  <c r="AZ72" i="1" s="1"/>
  <c r="AY56" i="1"/>
  <c r="AZ56" i="1" s="1"/>
  <c r="AY40" i="1"/>
  <c r="AZ40" i="1" s="1"/>
  <c r="AY24" i="1"/>
  <c r="AZ24" i="1" s="1"/>
  <c r="AY22" i="1"/>
  <c r="AZ22" i="1" s="1"/>
  <c r="AY76" i="1"/>
  <c r="AZ76" i="1" s="1"/>
  <c r="AY13" i="1"/>
  <c r="AZ13" i="1" s="1"/>
  <c r="AY75" i="1"/>
  <c r="AZ75" i="1" s="1"/>
  <c r="AY11" i="1"/>
  <c r="AZ11" i="1" s="1"/>
  <c r="AY70" i="1"/>
  <c r="AZ70" i="1" s="1"/>
  <c r="AY60" i="1"/>
  <c r="AZ60" i="1" s="1"/>
  <c r="AZ7" i="1"/>
  <c r="AY59" i="1"/>
  <c r="AZ59" i="1" s="1"/>
  <c r="AY101" i="1"/>
  <c r="AZ101" i="1" s="1"/>
  <c r="AY85" i="1"/>
  <c r="AZ85" i="1" s="1"/>
  <c r="AY69" i="1"/>
  <c r="AZ69" i="1" s="1"/>
  <c r="AY53" i="1"/>
  <c r="AZ53" i="1" s="1"/>
  <c r="AY37" i="1"/>
  <c r="AZ37" i="1" s="1"/>
  <c r="AY21" i="1"/>
  <c r="AZ21" i="1" s="1"/>
  <c r="AY6" i="1"/>
  <c r="AZ6" i="1" s="1"/>
  <c r="AY100" i="1"/>
  <c r="AZ100" i="1" s="1"/>
  <c r="AY84" i="1"/>
  <c r="AZ84" i="1" s="1"/>
  <c r="AY68" i="1"/>
  <c r="AZ68" i="1" s="1"/>
  <c r="AY52" i="1"/>
  <c r="AZ52" i="1" s="1"/>
  <c r="AY36" i="1"/>
  <c r="AZ36" i="1" s="1"/>
  <c r="AY20" i="1"/>
  <c r="AZ20" i="1" s="1"/>
  <c r="AY5" i="1"/>
  <c r="AZ5" i="1" s="1"/>
  <c r="AZ14" i="1"/>
  <c r="AY99" i="1"/>
  <c r="AZ99" i="1" s="1"/>
  <c r="AY83" i="1"/>
  <c r="AZ83" i="1" s="1"/>
  <c r="AY67" i="1"/>
  <c r="AZ67" i="1" s="1"/>
  <c r="AY51" i="1"/>
  <c r="AZ51" i="1" s="1"/>
  <c r="AY35" i="1"/>
  <c r="AZ35" i="1" s="1"/>
  <c r="AY19" i="1"/>
  <c r="AZ19" i="1" s="1"/>
  <c r="AY4" i="1"/>
  <c r="AZ4" i="1" s="1"/>
  <c r="AY98" i="1"/>
  <c r="AZ98" i="1" s="1"/>
  <c r="AY82" i="1"/>
  <c r="AZ82" i="1" s="1"/>
  <c r="AY66" i="1"/>
  <c r="AZ66" i="1" s="1"/>
  <c r="AY50" i="1"/>
  <c r="AZ50" i="1" s="1"/>
  <c r="AY34" i="1"/>
  <c r="AZ34" i="1" s="1"/>
  <c r="AY18" i="1"/>
  <c r="AZ18" i="1" s="1"/>
  <c r="AZ3" i="1"/>
  <c r="AZ12" i="1"/>
  <c r="AZ10" i="1"/>
  <c r="AZ9" i="1"/>
  <c r="AG81" i="1"/>
  <c r="AH81" i="1" s="1"/>
  <c r="AG97" i="1"/>
  <c r="AH97" i="1" s="1"/>
  <c r="R103" i="1"/>
  <c r="Q90" i="1"/>
  <c r="AG86" i="1"/>
  <c r="AH86" i="1" s="1"/>
  <c r="AG102" i="1"/>
  <c r="AH102" i="1" s="1"/>
  <c r="AG87" i="1"/>
  <c r="AH87" i="1" s="1"/>
  <c r="AG103" i="1"/>
  <c r="AH103" i="1" s="1"/>
  <c r="AG89" i="1"/>
  <c r="AH89" i="1" s="1"/>
  <c r="AG105" i="1"/>
  <c r="AH105" i="1" s="1"/>
  <c r="AG90" i="1"/>
  <c r="AH90" i="1" s="1"/>
  <c r="AG107" i="1"/>
  <c r="AH107" i="1" s="1"/>
  <c r="AG85" i="1"/>
  <c r="AH85" i="1" s="1"/>
  <c r="AG101" i="1"/>
  <c r="AH101" i="1" s="1"/>
  <c r="AG88" i="1"/>
  <c r="AH88" i="1" s="1"/>
  <c r="AG106" i="1"/>
  <c r="AH106" i="1" s="1"/>
  <c r="AG91" i="1"/>
  <c r="AH91" i="1" s="1"/>
  <c r="AG75" i="1"/>
  <c r="AH75" i="1" s="1"/>
  <c r="AG76" i="1"/>
  <c r="AH76" i="1" s="1"/>
  <c r="AG92" i="1"/>
  <c r="AH92" i="1" s="1"/>
  <c r="AG77" i="1"/>
  <c r="AH77" i="1" s="1"/>
  <c r="AG93" i="1"/>
  <c r="AH93" i="1" s="1"/>
  <c r="AG78" i="1"/>
  <c r="AH78" i="1" s="1"/>
  <c r="AG94" i="1"/>
  <c r="AH94" i="1" s="1"/>
  <c r="AG79" i="1"/>
  <c r="AH79" i="1" s="1"/>
  <c r="AG95" i="1"/>
  <c r="AH95" i="1" s="1"/>
  <c r="AG80" i="1"/>
  <c r="AH80" i="1" s="1"/>
  <c r="AG96" i="1"/>
  <c r="AH96" i="1" s="1"/>
  <c r="AG82" i="1"/>
  <c r="AH82" i="1" s="1"/>
  <c r="AG98" i="1"/>
  <c r="AH98" i="1" s="1"/>
  <c r="AG83" i="1"/>
  <c r="AH83" i="1" s="1"/>
  <c r="AG99" i="1"/>
  <c r="AH99" i="1" s="1"/>
  <c r="AG84" i="1"/>
  <c r="AH84" i="1" s="1"/>
  <c r="AG100" i="1"/>
  <c r="AH100" i="1" s="1"/>
  <c r="AG104" i="1"/>
  <c r="AH104" i="1" s="1"/>
  <c r="O89" i="1"/>
  <c r="J41" i="1"/>
  <c r="M41" i="1" s="1"/>
  <c r="P37" i="1"/>
  <c r="O49" i="1"/>
  <c r="Q49" i="1"/>
  <c r="Q31" i="1"/>
  <c r="P16" i="1"/>
  <c r="Q89" i="1"/>
  <c r="R89" i="1"/>
  <c r="Q17" i="1"/>
  <c r="O37" i="1"/>
  <c r="P62" i="1"/>
  <c r="R93" i="1"/>
  <c r="I64" i="1"/>
  <c r="Q33" i="1"/>
  <c r="R33" i="1"/>
  <c r="J55" i="1"/>
  <c r="M55" i="1" s="1"/>
  <c r="J29" i="1"/>
  <c r="M29" i="1" s="1"/>
  <c r="J91" i="1"/>
  <c r="M91" i="1" s="1"/>
  <c r="K41" i="1"/>
  <c r="N41" i="1" s="1"/>
  <c r="P22" i="1"/>
  <c r="R37" i="1"/>
  <c r="P41" i="1"/>
  <c r="J57" i="1"/>
  <c r="M57" i="1" s="1"/>
  <c r="R18" i="1"/>
  <c r="O58" i="1"/>
  <c r="O80" i="1"/>
  <c r="O26" i="1"/>
  <c r="P46" i="1"/>
  <c r="I70" i="1"/>
  <c r="O63" i="1"/>
  <c r="K98" i="1"/>
  <c r="N98" i="1" s="1"/>
  <c r="K105" i="1"/>
  <c r="N105" i="1" s="1"/>
  <c r="O15" i="1"/>
  <c r="P15" i="1"/>
  <c r="P26" i="1"/>
  <c r="O31" i="1"/>
  <c r="J68" i="1"/>
  <c r="M68" i="1" s="1"/>
  <c r="O97" i="1"/>
  <c r="R15" i="1"/>
  <c r="K34" i="1"/>
  <c r="N34" i="1" s="1"/>
  <c r="P31" i="1"/>
  <c r="P38" i="1"/>
  <c r="K53" i="1"/>
  <c r="N53" i="1" s="1"/>
  <c r="Q105" i="1"/>
  <c r="R19" i="1"/>
  <c r="O23" i="1"/>
  <c r="O42" i="1"/>
  <c r="O68" i="1"/>
  <c r="J87" i="1"/>
  <c r="M87" i="1" s="1"/>
  <c r="P84" i="1"/>
  <c r="O94" i="1"/>
  <c r="Q23" i="1"/>
  <c r="I50" i="1"/>
  <c r="L50" i="1" s="1"/>
  <c r="O47" i="1"/>
  <c r="P68" i="1"/>
  <c r="K88" i="1"/>
  <c r="N88" i="1" s="1"/>
  <c r="Q84" i="1"/>
  <c r="R91" i="1"/>
  <c r="R94" i="1"/>
  <c r="J50" i="1"/>
  <c r="M50" i="1" s="1"/>
  <c r="Q47" i="1"/>
  <c r="R68" i="1"/>
  <c r="K30" i="1"/>
  <c r="N30" i="1" s="1"/>
  <c r="O36" i="1"/>
  <c r="O106" i="1"/>
  <c r="O20" i="1"/>
  <c r="P36" i="1"/>
  <c r="O65" i="1"/>
  <c r="J103" i="1"/>
  <c r="M103" i="1" s="1"/>
  <c r="Q106" i="1"/>
  <c r="P24" i="1"/>
  <c r="R36" i="1"/>
  <c r="O52" i="1"/>
  <c r="Q65" i="1"/>
  <c r="J86" i="1"/>
  <c r="M86" i="1" s="1"/>
  <c r="Q24" i="1"/>
  <c r="P52" i="1"/>
  <c r="O74" i="1"/>
  <c r="O82" i="1"/>
  <c r="P89" i="1"/>
  <c r="O92" i="1"/>
  <c r="R52" i="1"/>
  <c r="I77" i="1"/>
  <c r="P82" i="1"/>
  <c r="K29" i="1"/>
  <c r="N29" i="1" s="1"/>
  <c r="O27" i="1"/>
  <c r="K51" i="1"/>
  <c r="N51" i="1" s="1"/>
  <c r="I68" i="1"/>
  <c r="P63" i="1"/>
  <c r="Q21" i="1"/>
  <c r="P27" i="1"/>
  <c r="I46" i="1"/>
  <c r="L46" i="1" s="1"/>
  <c r="Q43" i="1"/>
  <c r="K62" i="1"/>
  <c r="N62" i="1" s="1"/>
  <c r="R53" i="1"/>
  <c r="I71" i="1"/>
  <c r="Q63" i="1"/>
  <c r="K73" i="1"/>
  <c r="N73" i="1" s="1"/>
  <c r="R69" i="1"/>
  <c r="K84" i="1"/>
  <c r="N84" i="1" s="1"/>
  <c r="R75" i="1"/>
  <c r="I90" i="1"/>
  <c r="K96" i="1"/>
  <c r="N96" i="1" s="1"/>
  <c r="Q88" i="1"/>
  <c r="R90" i="1"/>
  <c r="K104" i="1"/>
  <c r="N104" i="1" s="1"/>
  <c r="J104" i="1"/>
  <c r="M104" i="1" s="1"/>
  <c r="J105" i="1"/>
  <c r="M105" i="1" s="1"/>
  <c r="P104" i="1"/>
  <c r="I33" i="1"/>
  <c r="L33" i="1" s="1"/>
  <c r="R24" i="1"/>
  <c r="Q27" i="1"/>
  <c r="J46" i="1"/>
  <c r="M46" i="1" s="1"/>
  <c r="I52" i="1"/>
  <c r="L52" i="1" s="1"/>
  <c r="R43" i="1"/>
  <c r="I65" i="1"/>
  <c r="K68" i="1"/>
  <c r="N68" i="1" s="1"/>
  <c r="O67" i="1"/>
  <c r="I80" i="1"/>
  <c r="O73" i="1"/>
  <c r="I87" i="1"/>
  <c r="K103" i="1"/>
  <c r="N103" i="1" s="1"/>
  <c r="Q104" i="1"/>
  <c r="J42" i="1"/>
  <c r="M42" i="1" s="1"/>
  <c r="I62" i="1"/>
  <c r="L62" i="1" s="1"/>
  <c r="I55" i="1"/>
  <c r="L55" i="1" s="1"/>
  <c r="P73" i="1"/>
  <c r="K35" i="1"/>
  <c r="N35" i="1" s="1"/>
  <c r="P53" i="1"/>
  <c r="I61" i="1"/>
  <c r="L61" i="1" s="1"/>
  <c r="O21" i="1"/>
  <c r="J51" i="1"/>
  <c r="M51" i="1" s="1"/>
  <c r="Q59" i="1"/>
  <c r="Q51" i="1"/>
  <c r="K71" i="1"/>
  <c r="N71" i="1" s="1"/>
  <c r="Q67" i="1"/>
  <c r="J90" i="1"/>
  <c r="M90" i="1" s="1"/>
  <c r="R101" i="1"/>
  <c r="K32" i="1"/>
  <c r="N32" i="1" s="1"/>
  <c r="I39" i="1"/>
  <c r="L39" i="1" s="1"/>
  <c r="O35" i="1"/>
  <c r="K52" i="1"/>
  <c r="N52" i="1" s="1"/>
  <c r="K59" i="1"/>
  <c r="N59" i="1" s="1"/>
  <c r="R51" i="1"/>
  <c r="P57" i="1"/>
  <c r="R67" i="1"/>
  <c r="K80" i="1"/>
  <c r="N80" i="1" s="1"/>
  <c r="K90" i="1"/>
  <c r="N90" i="1" s="1"/>
  <c r="O81" i="1"/>
  <c r="P83" i="1"/>
  <c r="J100" i="1"/>
  <c r="M100" i="1" s="1"/>
  <c r="P96" i="1"/>
  <c r="P98" i="1"/>
  <c r="J27" i="1"/>
  <c r="M27" i="1" s="1"/>
  <c r="O19" i="1"/>
  <c r="O22" i="1"/>
  <c r="J43" i="1"/>
  <c r="M43" i="1" s="1"/>
  <c r="Q35" i="1"/>
  <c r="O41" i="1"/>
  <c r="K50" i="1"/>
  <c r="N50" i="1" s="1"/>
  <c r="I60" i="1"/>
  <c r="L60" i="1" s="1"/>
  <c r="P54" i="1"/>
  <c r="Q57" i="1"/>
  <c r="I72" i="1"/>
  <c r="I76" i="1"/>
  <c r="P70" i="1"/>
  <c r="I84" i="1"/>
  <c r="P76" i="1"/>
  <c r="P79" i="1"/>
  <c r="P81" i="1"/>
  <c r="Q83" i="1"/>
  <c r="K97" i="1"/>
  <c r="N97" i="1" s="1"/>
  <c r="K100" i="1"/>
  <c r="N100" i="1" s="1"/>
  <c r="K102" i="1"/>
  <c r="N102" i="1" s="1"/>
  <c r="Q96" i="1"/>
  <c r="Q98" i="1"/>
  <c r="P69" i="1"/>
  <c r="K46" i="1"/>
  <c r="N46" i="1" s="1"/>
  <c r="J59" i="1"/>
  <c r="M59" i="1" s="1"/>
  <c r="O57" i="1"/>
  <c r="J75" i="1"/>
  <c r="M75" i="1" s="1"/>
  <c r="K92" i="1"/>
  <c r="N92" i="1" s="1"/>
  <c r="O83" i="1"/>
  <c r="O96" i="1"/>
  <c r="O98" i="1"/>
  <c r="J35" i="1"/>
  <c r="M35" i="1" s="1"/>
  <c r="I49" i="1"/>
  <c r="L49" i="1" s="1"/>
  <c r="K63" i="1"/>
  <c r="N63" i="1" s="1"/>
  <c r="P60" i="1"/>
  <c r="Q73" i="1"/>
  <c r="J97" i="1"/>
  <c r="M97" i="1" s="1"/>
  <c r="K27" i="1"/>
  <c r="N27" i="1" s="1"/>
  <c r="Q19" i="1"/>
  <c r="Q25" i="1"/>
  <c r="K39" i="1"/>
  <c r="N39" i="1" s="1"/>
  <c r="K43" i="1"/>
  <c r="N43" i="1" s="1"/>
  <c r="R35" i="1"/>
  <c r="K47" i="1"/>
  <c r="N47" i="1" s="1"/>
  <c r="I56" i="1"/>
  <c r="L56" i="1" s="1"/>
  <c r="J60" i="1"/>
  <c r="M60" i="1" s="1"/>
  <c r="Q54" i="1"/>
  <c r="J72" i="1"/>
  <c r="M72" i="1" s="1"/>
  <c r="J76" i="1"/>
  <c r="M76" i="1" s="1"/>
  <c r="Q70" i="1"/>
  <c r="J85" i="1"/>
  <c r="M85" i="1" s="1"/>
  <c r="Q76" i="1"/>
  <c r="Q79" i="1"/>
  <c r="R81" i="1"/>
  <c r="P91" i="1"/>
  <c r="O105" i="1"/>
  <c r="I44" i="1"/>
  <c r="L44" i="1" s="1"/>
  <c r="J56" i="1"/>
  <c r="M56" i="1" s="1"/>
  <c r="K72" i="1"/>
  <c r="N72" i="1" s="1"/>
  <c r="K85" i="1"/>
  <c r="N85" i="1" s="1"/>
  <c r="I98" i="1"/>
  <c r="I107" i="1"/>
  <c r="I40" i="1"/>
  <c r="L40" i="1" s="1"/>
  <c r="K79" i="1"/>
  <c r="N79" i="1" s="1"/>
  <c r="J44" i="1"/>
  <c r="M44" i="1" s="1"/>
  <c r="I66" i="1"/>
  <c r="I28" i="1"/>
  <c r="L28" i="1" s="1"/>
  <c r="J40" i="1"/>
  <c r="M40" i="1" s="1"/>
  <c r="K56" i="1"/>
  <c r="N56" i="1" s="1"/>
  <c r="K69" i="1"/>
  <c r="N69" i="1" s="1"/>
  <c r="I78" i="1"/>
  <c r="I86" i="1"/>
  <c r="I91" i="1"/>
  <c r="P94" i="1"/>
  <c r="R105" i="1"/>
  <c r="J28" i="1"/>
  <c r="M28" i="1" s="1"/>
  <c r="J30" i="1"/>
  <c r="M30" i="1" s="1"/>
  <c r="J34" i="1"/>
  <c r="M34" i="1" s="1"/>
  <c r="K36" i="1"/>
  <c r="N36" i="1" s="1"/>
  <c r="K40" i="1"/>
  <c r="N40" i="1" s="1"/>
  <c r="R38" i="1"/>
  <c r="J66" i="1"/>
  <c r="M66" i="1" s="1"/>
  <c r="J73" i="1"/>
  <c r="M73" i="1" s="1"/>
  <c r="J82" i="1"/>
  <c r="M82" i="1" s="1"/>
  <c r="J98" i="1"/>
  <c r="M98" i="1" s="1"/>
  <c r="M106" i="1"/>
  <c r="K93" i="1"/>
  <c r="N93" i="1" s="1"/>
  <c r="K106" i="1"/>
  <c r="N106" i="1" s="1"/>
  <c r="K91" i="1"/>
  <c r="N91" i="1" s="1"/>
  <c r="I67" i="1"/>
  <c r="J77" i="1"/>
  <c r="M77" i="1" s="1"/>
  <c r="I89" i="1"/>
  <c r="J101" i="1"/>
  <c r="M101" i="1" s="1"/>
  <c r="I38" i="1"/>
  <c r="L38" i="1" s="1"/>
  <c r="J61" i="1"/>
  <c r="M61" i="1" s="1"/>
  <c r="J79" i="1"/>
  <c r="M79" i="1" s="1"/>
  <c r="I54" i="1"/>
  <c r="L54" i="1" s="1"/>
  <c r="J64" i="1"/>
  <c r="M64" i="1" s="1"/>
  <c r="K70" i="1"/>
  <c r="N70" i="1" s="1"/>
  <c r="J80" i="1"/>
  <c r="M80" i="1" s="1"/>
  <c r="R17" i="1"/>
  <c r="J32" i="1"/>
  <c r="M32" i="1" s="1"/>
  <c r="I27" i="1"/>
  <c r="L27" i="1" s="1"/>
  <c r="P30" i="1"/>
  <c r="I45" i="1"/>
  <c r="L45" i="1" s="1"/>
  <c r="I48" i="1"/>
  <c r="L48" i="1" s="1"/>
  <c r="J39" i="1"/>
  <c r="M39" i="1" s="1"/>
  <c r="J53" i="1"/>
  <c r="M53" i="1" s="1"/>
  <c r="K61" i="1"/>
  <c r="N61" i="1" s="1"/>
  <c r="J67" i="1"/>
  <c r="M67" i="1" s="1"/>
  <c r="O59" i="1"/>
  <c r="J74" i="1"/>
  <c r="M74" i="1" s="1"/>
  <c r="K74" i="1"/>
  <c r="N74" i="1" s="1"/>
  <c r="K82" i="1"/>
  <c r="N82" i="1" s="1"/>
  <c r="K86" i="1"/>
  <c r="N86" i="1" s="1"/>
  <c r="P80" i="1"/>
  <c r="Q82" i="1"/>
  <c r="R84" i="1"/>
  <c r="J92" i="1"/>
  <c r="M92" i="1" s="1"/>
  <c r="K101" i="1"/>
  <c r="N101" i="1" s="1"/>
  <c r="Q92" i="1"/>
  <c r="Q97" i="1"/>
  <c r="J102" i="1"/>
  <c r="M102" i="1" s="1"/>
  <c r="J26" i="1"/>
  <c r="M26" i="1" s="1"/>
  <c r="J37" i="1"/>
  <c r="M37" i="1" s="1"/>
  <c r="J45" i="1"/>
  <c r="M45" i="1" s="1"/>
  <c r="J48" i="1"/>
  <c r="M48" i="1" s="1"/>
  <c r="I51" i="1"/>
  <c r="L51" i="1" s="1"/>
  <c r="K54" i="1"/>
  <c r="N54" i="1" s="1"/>
  <c r="J58" i="1"/>
  <c r="M58" i="1" s="1"/>
  <c r="R50" i="1"/>
  <c r="O53" i="1"/>
  <c r="K67" i="1"/>
  <c r="N67" i="1" s="1"/>
  <c r="P59" i="1"/>
  <c r="R66" i="1"/>
  <c r="O69" i="1"/>
  <c r="P72" i="1"/>
  <c r="O75" i="1"/>
  <c r="J88" i="1"/>
  <c r="M88" i="1" s="1"/>
  <c r="Q80" i="1"/>
  <c r="K99" i="1"/>
  <c r="N99" i="1" s="1"/>
  <c r="O90" i="1"/>
  <c r="R97" i="1"/>
  <c r="K38" i="1"/>
  <c r="N38" i="1" s="1"/>
  <c r="P56" i="1"/>
  <c r="P75" i="1"/>
  <c r="K89" i="1"/>
  <c r="N89" i="1" s="1"/>
  <c r="O88" i="1"/>
  <c r="P90" i="1"/>
  <c r="K45" i="1"/>
  <c r="N45" i="1" s="1"/>
  <c r="P21" i="1"/>
  <c r="P43" i="1"/>
  <c r="Q53" i="1"/>
  <c r="R59" i="1"/>
  <c r="J78" i="1"/>
  <c r="M78" i="1" s="1"/>
  <c r="J84" i="1"/>
  <c r="M84" i="1" s="1"/>
  <c r="R78" i="1"/>
  <c r="J95" i="1"/>
  <c r="M95" i="1" s="1"/>
  <c r="P88" i="1"/>
  <c r="O104" i="1"/>
  <c r="I59" i="1"/>
  <c r="L59" i="1" s="1"/>
  <c r="K66" i="1"/>
  <c r="N66" i="1" s="1"/>
  <c r="J71" i="1"/>
  <c r="M71" i="1" s="1"/>
  <c r="K78" i="1"/>
  <c r="N78" i="1" s="1"/>
  <c r="K87" i="1"/>
  <c r="N87" i="1" s="1"/>
  <c r="I97" i="1"/>
  <c r="Q16" i="1"/>
  <c r="P23" i="1"/>
  <c r="R25" i="1"/>
  <c r="Q30" i="1"/>
  <c r="I32" i="1"/>
  <c r="L32" i="1" s="1"/>
  <c r="P35" i="1"/>
  <c r="O40" i="1"/>
  <c r="R41" i="1"/>
  <c r="Q46" i="1"/>
  <c r="P51" i="1"/>
  <c r="K55" i="1"/>
  <c r="N55" i="1" s="1"/>
  <c r="O56" i="1"/>
  <c r="R57" i="1"/>
  <c r="Q62" i="1"/>
  <c r="O72" i="1"/>
  <c r="I75" i="1"/>
  <c r="O79" i="1"/>
  <c r="I83" i="1"/>
  <c r="Q91" i="1"/>
  <c r="R92" i="1"/>
  <c r="I96" i="1"/>
  <c r="R106" i="1"/>
  <c r="O29" i="1"/>
  <c r="J33" i="1"/>
  <c r="M33" i="1" s="1"/>
  <c r="I37" i="1"/>
  <c r="L37" i="1" s="1"/>
  <c r="K44" i="1"/>
  <c r="N44" i="1" s="1"/>
  <c r="O45" i="1"/>
  <c r="R46" i="1"/>
  <c r="J49" i="1"/>
  <c r="M49" i="1" s="1"/>
  <c r="I53" i="1"/>
  <c r="L53" i="1" s="1"/>
  <c r="K60" i="1"/>
  <c r="N60" i="1" s="1"/>
  <c r="O61" i="1"/>
  <c r="R62" i="1"/>
  <c r="J65" i="1"/>
  <c r="M65" i="1" s="1"/>
  <c r="I69" i="1"/>
  <c r="K77" i="1"/>
  <c r="N77" i="1" s="1"/>
  <c r="I95" i="1"/>
  <c r="R30" i="1"/>
  <c r="K33" i="1"/>
  <c r="N33" i="1" s="1"/>
  <c r="J38" i="1"/>
  <c r="M38" i="1" s="1"/>
  <c r="Q40" i="1"/>
  <c r="I42" i="1"/>
  <c r="L42" i="1" s="1"/>
  <c r="P45" i="1"/>
  <c r="K49" i="1"/>
  <c r="N49" i="1" s="1"/>
  <c r="O50" i="1"/>
  <c r="J54" i="1"/>
  <c r="M54" i="1" s="1"/>
  <c r="Q56" i="1"/>
  <c r="I58" i="1"/>
  <c r="L58" i="1" s="1"/>
  <c r="P61" i="1"/>
  <c r="K65" i="1"/>
  <c r="N65" i="1" s="1"/>
  <c r="O66" i="1"/>
  <c r="J70" i="1"/>
  <c r="M70" i="1" s="1"/>
  <c r="Q72" i="1"/>
  <c r="I74" i="1"/>
  <c r="O78" i="1"/>
  <c r="I82" i="1"/>
  <c r="O87" i="1"/>
  <c r="I94" i="1"/>
  <c r="J99" i="1"/>
  <c r="M99" i="1" s="1"/>
  <c r="O103" i="1"/>
  <c r="I26" i="1"/>
  <c r="L26" i="1" s="1"/>
  <c r="I31" i="1"/>
  <c r="L31" i="1" s="1"/>
  <c r="P34" i="1"/>
  <c r="O39" i="1"/>
  <c r="Q45" i="1"/>
  <c r="R56" i="1"/>
  <c r="Q61" i="1"/>
  <c r="I63" i="1"/>
  <c r="P66" i="1"/>
  <c r="O71" i="1"/>
  <c r="K76" i="1"/>
  <c r="N76" i="1" s="1"/>
  <c r="P78" i="1"/>
  <c r="O86" i="1"/>
  <c r="P87" i="1"/>
  <c r="I93" i="1"/>
  <c r="O102" i="1"/>
  <c r="P103" i="1"/>
  <c r="I43" i="1"/>
  <c r="L43" i="1" s="1"/>
  <c r="R16" i="1"/>
  <c r="K28" i="1"/>
  <c r="N28" i="1" s="1"/>
  <c r="P29" i="1"/>
  <c r="O34" i="1"/>
  <c r="Q29" i="1"/>
  <c r="R40" i="1"/>
  <c r="I47" i="1"/>
  <c r="L47" i="1" s="1"/>
  <c r="P50" i="1"/>
  <c r="O55" i="1"/>
  <c r="O28" i="1"/>
  <c r="R29" i="1"/>
  <c r="Q34" i="1"/>
  <c r="I36" i="1"/>
  <c r="L36" i="1" s="1"/>
  <c r="P39" i="1"/>
  <c r="O44" i="1"/>
  <c r="R45" i="1"/>
  <c r="Q50" i="1"/>
  <c r="P55" i="1"/>
  <c r="O60" i="1"/>
  <c r="R61" i="1"/>
  <c r="Q66" i="1"/>
  <c r="P71" i="1"/>
  <c r="O77" i="1"/>
  <c r="Q78" i="1"/>
  <c r="I81" i="1"/>
  <c r="J83" i="1"/>
  <c r="M83" i="1" s="1"/>
  <c r="O85" i="1"/>
  <c r="P86" i="1"/>
  <c r="Q87" i="1"/>
  <c r="I92" i="1"/>
  <c r="O101" i="1"/>
  <c r="P102" i="1"/>
  <c r="Q103" i="1"/>
  <c r="I106" i="1"/>
  <c r="R34" i="1"/>
  <c r="Q39" i="1"/>
  <c r="P44" i="1"/>
  <c r="Q55" i="1"/>
  <c r="J69" i="1"/>
  <c r="M69" i="1" s="1"/>
  <c r="Q71" i="1"/>
  <c r="K75" i="1"/>
  <c r="N75" i="1" s="1"/>
  <c r="P77" i="1"/>
  <c r="K83" i="1"/>
  <c r="N83" i="1" s="1"/>
  <c r="P85" i="1"/>
  <c r="Q86" i="1"/>
  <c r="R87" i="1"/>
  <c r="J96" i="1"/>
  <c r="M96" i="1" s="1"/>
  <c r="O100" i="1"/>
  <c r="P101" i="1"/>
  <c r="Q102" i="1"/>
  <c r="P28" i="1"/>
  <c r="I41" i="1"/>
  <c r="L41" i="1" s="1"/>
  <c r="K48" i="1"/>
  <c r="N48" i="1" s="1"/>
  <c r="I57" i="1"/>
  <c r="L57" i="1" s="1"/>
  <c r="K64" i="1"/>
  <c r="N64" i="1" s="1"/>
  <c r="I73" i="1"/>
  <c r="P17" i="1"/>
  <c r="Q28" i="1"/>
  <c r="I30" i="1"/>
  <c r="L30" i="1" s="1"/>
  <c r="P33" i="1"/>
  <c r="K37" i="1"/>
  <c r="N37" i="1" s="1"/>
  <c r="O38" i="1"/>
  <c r="R39" i="1"/>
  <c r="Q44" i="1"/>
  <c r="P49" i="1"/>
  <c r="O54" i="1"/>
  <c r="R55" i="1"/>
  <c r="Q60" i="1"/>
  <c r="P65" i="1"/>
  <c r="O70" i="1"/>
  <c r="R71" i="1"/>
  <c r="O76" i="1"/>
  <c r="Q77" i="1"/>
  <c r="Q85" i="1"/>
  <c r="O99" i="1"/>
  <c r="P100" i="1"/>
  <c r="I105" i="1"/>
  <c r="K26" i="1"/>
  <c r="N26" i="1" s="1"/>
  <c r="R28" i="1"/>
  <c r="J31" i="1"/>
  <c r="M31" i="1" s="1"/>
  <c r="I35" i="1"/>
  <c r="L35" i="1" s="1"/>
  <c r="K42" i="1"/>
  <c r="N42" i="1" s="1"/>
  <c r="R44" i="1"/>
  <c r="J47" i="1"/>
  <c r="M47" i="1" s="1"/>
  <c r="K58" i="1"/>
  <c r="N58" i="1" s="1"/>
  <c r="R60" i="1"/>
  <c r="J63" i="1"/>
  <c r="M63" i="1" s="1"/>
  <c r="R77" i="1"/>
  <c r="J94" i="1"/>
  <c r="M94" i="1" s="1"/>
  <c r="K95" i="1"/>
  <c r="N95" i="1" s="1"/>
  <c r="P99" i="1"/>
  <c r="Q100" i="1"/>
  <c r="K31" i="1"/>
  <c r="N31" i="1" s="1"/>
  <c r="O32" i="1"/>
  <c r="J36" i="1"/>
  <c r="M36" i="1" s="1"/>
  <c r="O48" i="1"/>
  <c r="J52" i="1"/>
  <c r="M52" i="1" s="1"/>
  <c r="O64" i="1"/>
  <c r="I79" i="1"/>
  <c r="J81" i="1"/>
  <c r="M81" i="1" s="1"/>
  <c r="I88" i="1"/>
  <c r="J93" i="1"/>
  <c r="M93" i="1" s="1"/>
  <c r="K94" i="1"/>
  <c r="N94" i="1" s="1"/>
  <c r="Q99" i="1"/>
  <c r="I104" i="1"/>
  <c r="K107" i="1"/>
  <c r="N107" i="1" s="1"/>
  <c r="I29" i="1"/>
  <c r="L29" i="1" s="1"/>
  <c r="P32" i="1"/>
  <c r="P48" i="1"/>
  <c r="P64" i="1"/>
  <c r="K81" i="1"/>
  <c r="N81" i="1" s="1"/>
  <c r="I103" i="1"/>
  <c r="Q32" i="1"/>
  <c r="I34" i="1"/>
  <c r="L34" i="1" s="1"/>
  <c r="Q48" i="1"/>
  <c r="K57" i="1"/>
  <c r="N57" i="1" s="1"/>
  <c r="J62" i="1"/>
  <c r="M62" i="1" s="1"/>
  <c r="Q64" i="1"/>
  <c r="O95" i="1"/>
  <c r="I102" i="1"/>
  <c r="P20" i="1"/>
  <c r="P42" i="1"/>
  <c r="P58" i="1"/>
  <c r="P95" i="1"/>
  <c r="I101" i="1"/>
  <c r="O107" i="1"/>
  <c r="Q20" i="1"/>
  <c r="Q26" i="1"/>
  <c r="Q42" i="1"/>
  <c r="P47" i="1"/>
  <c r="Q58" i="1"/>
  <c r="Q74" i="1"/>
  <c r="I85" i="1"/>
  <c r="J89" i="1"/>
  <c r="M89" i="1" s="1"/>
  <c r="O93" i="1"/>
  <c r="Q95" i="1"/>
  <c r="I100" i="1"/>
  <c r="P107" i="1"/>
  <c r="R22" i="1"/>
  <c r="O18" i="1"/>
  <c r="R74" i="1"/>
  <c r="P93" i="1"/>
  <c r="I99" i="1"/>
  <c r="Q107" i="1"/>
  <c r="P18" i="1"/>
  <c r="O25" i="1"/>
  <c r="L92" i="1" l="1"/>
  <c r="BN92" i="1"/>
  <c r="L66" i="1"/>
  <c r="BN66" i="1"/>
  <c r="L101" i="1"/>
  <c r="BN101" i="1"/>
  <c r="L111" i="1"/>
  <c r="BN111" i="1"/>
  <c r="L105" i="1"/>
  <c r="BN105" i="1"/>
  <c r="L87" i="1"/>
  <c r="BN87" i="1"/>
  <c r="L115" i="1"/>
  <c r="BN115" i="1"/>
  <c r="L93" i="1"/>
  <c r="BN93" i="1"/>
  <c r="L82" i="1"/>
  <c r="BN82" i="1"/>
  <c r="L107" i="1"/>
  <c r="BN107" i="1"/>
  <c r="L68" i="1"/>
  <c r="BN68" i="1"/>
  <c r="L114" i="1"/>
  <c r="BN114" i="1"/>
  <c r="L100" i="1"/>
  <c r="BN100" i="1"/>
  <c r="L104" i="1"/>
  <c r="BN104" i="1"/>
  <c r="L81" i="1"/>
  <c r="BN81" i="1"/>
  <c r="L98" i="1"/>
  <c r="BN98" i="1"/>
  <c r="L84" i="1"/>
  <c r="BN84" i="1"/>
  <c r="L80" i="1"/>
  <c r="BN80" i="1"/>
  <c r="L112" i="1"/>
  <c r="BN112" i="1"/>
  <c r="L94" i="1"/>
  <c r="BN94" i="1"/>
  <c r="L89" i="1"/>
  <c r="BN89" i="1"/>
  <c r="L90" i="1"/>
  <c r="BN90" i="1"/>
  <c r="L116" i="1"/>
  <c r="BN116" i="1"/>
  <c r="L118" i="1"/>
  <c r="BN118" i="1"/>
  <c r="L70" i="1"/>
  <c r="BN70" i="1"/>
  <c r="L95" i="1"/>
  <c r="BN95" i="1"/>
  <c r="L96" i="1"/>
  <c r="BN96" i="1"/>
  <c r="L76" i="1"/>
  <c r="BN76" i="1"/>
  <c r="L110" i="1"/>
  <c r="BN110" i="1"/>
  <c r="L63" i="1"/>
  <c r="BN63" i="1"/>
  <c r="L67" i="1"/>
  <c r="BN67" i="1"/>
  <c r="L72" i="1"/>
  <c r="BN72" i="1"/>
  <c r="L65" i="1"/>
  <c r="BN65" i="1"/>
  <c r="L64" i="1"/>
  <c r="BN64" i="1"/>
  <c r="L73" i="1"/>
  <c r="BN73" i="1"/>
  <c r="L88" i="1"/>
  <c r="BN88" i="1"/>
  <c r="L69" i="1"/>
  <c r="BN69" i="1"/>
  <c r="L91" i="1"/>
  <c r="BN91" i="1"/>
  <c r="L77" i="1"/>
  <c r="BN77" i="1"/>
  <c r="L108" i="1"/>
  <c r="BN108" i="1"/>
  <c r="L113" i="1"/>
  <c r="BN113" i="1"/>
  <c r="L99" i="1"/>
  <c r="BN99" i="1"/>
  <c r="L102" i="1"/>
  <c r="BN102" i="1"/>
  <c r="L74" i="1"/>
  <c r="BN74" i="1"/>
  <c r="L85" i="1"/>
  <c r="BN85" i="1"/>
  <c r="L83" i="1"/>
  <c r="BN83" i="1"/>
  <c r="L86" i="1"/>
  <c r="BN86" i="1"/>
  <c r="L78" i="1"/>
  <c r="BN78" i="1"/>
  <c r="L109" i="1"/>
  <c r="BN109" i="1"/>
  <c r="L97" i="1"/>
  <c r="BN97" i="1"/>
  <c r="L71" i="1"/>
  <c r="BN71" i="1"/>
  <c r="L117" i="1"/>
  <c r="BN117" i="1"/>
  <c r="L79" i="1"/>
  <c r="BN79" i="1"/>
  <c r="L75" i="1"/>
  <c r="BN75" i="1"/>
  <c r="L106" i="1"/>
  <c r="BN106" i="1"/>
  <c r="L103" i="1"/>
  <c r="BN103" i="1"/>
  <c r="BE118" i="1"/>
  <c r="BE108" i="1"/>
  <c r="BE113" i="1"/>
  <c r="BE109" i="1"/>
  <c r="BE114" i="1"/>
  <c r="BE110" i="1"/>
  <c r="BE112" i="1"/>
  <c r="BE115" i="1"/>
  <c r="BE116" i="1"/>
  <c r="BE117" i="1"/>
  <c r="BE111" i="1"/>
  <c r="BE32" i="1"/>
  <c r="BE40" i="1"/>
  <c r="BE74" i="1"/>
  <c r="BE65" i="1"/>
  <c r="BE38" i="1"/>
  <c r="BE36" i="1"/>
  <c r="BE102" i="1"/>
  <c r="BE88" i="1"/>
  <c r="BE105" i="1"/>
  <c r="AZ29" i="1"/>
  <c r="BE68" i="1"/>
  <c r="BE41" i="1"/>
  <c r="BE100" i="1"/>
  <c r="BE72" i="1"/>
  <c r="BE89" i="1"/>
  <c r="BE53" i="1"/>
  <c r="BE69" i="1"/>
  <c r="BE85" i="1"/>
  <c r="BE101" i="1"/>
  <c r="BE42" i="1"/>
  <c r="BE25" i="1"/>
  <c r="BE70" i="1"/>
  <c r="BE26" i="1"/>
  <c r="BE95" i="1"/>
  <c r="AZ25" i="1"/>
  <c r="BE29" i="1"/>
  <c r="BE39" i="1"/>
  <c r="BE16" i="1"/>
  <c r="BE93" i="1"/>
  <c r="BE20" i="1"/>
  <c r="BE27" i="1"/>
  <c r="BE52" i="1"/>
  <c r="BE55" i="1"/>
  <c r="BE58" i="1"/>
  <c r="BE18" i="1"/>
  <c r="BE43" i="1"/>
  <c r="BE103" i="1"/>
  <c r="BE80" i="1"/>
  <c r="AZ95" i="1"/>
  <c r="BE34" i="1"/>
  <c r="BE59" i="1"/>
  <c r="BE84" i="1"/>
  <c r="BE24" i="1"/>
  <c r="BE90" i="1"/>
  <c r="BE96" i="1"/>
  <c r="AZ89" i="1"/>
  <c r="BE50" i="1"/>
  <c r="BE75" i="1"/>
  <c r="BE106" i="1"/>
  <c r="BE48" i="1"/>
  <c r="BE37" i="1"/>
  <c r="BE56" i="1"/>
  <c r="BE31" i="1"/>
  <c r="AZ78" i="1"/>
  <c r="BE66" i="1"/>
  <c r="BE91" i="1"/>
  <c r="BE33" i="1"/>
  <c r="AZ54" i="1"/>
  <c r="BE82" i="1"/>
  <c r="BE23" i="1"/>
  <c r="BE107" i="1"/>
  <c r="BE64" i="1"/>
  <c r="BE49" i="1"/>
  <c r="BE98" i="1"/>
  <c r="BE77" i="1"/>
  <c r="BE28" i="1"/>
  <c r="BE30" i="1"/>
  <c r="BE21" i="1"/>
  <c r="BE44" i="1"/>
  <c r="BE104" i="1"/>
  <c r="BE46" i="1"/>
  <c r="BE35" i="1"/>
  <c r="BE60" i="1"/>
  <c r="BE62" i="1"/>
  <c r="BE51" i="1"/>
  <c r="BE61" i="1"/>
  <c r="BE76" i="1"/>
  <c r="BE22" i="1"/>
  <c r="BE57" i="1"/>
  <c r="BE78" i="1"/>
  <c r="BE67" i="1"/>
  <c r="BE17" i="1"/>
  <c r="BE19" i="1"/>
  <c r="BE92" i="1"/>
  <c r="BE54" i="1"/>
  <c r="BE73" i="1"/>
  <c r="BE94" i="1"/>
  <c r="BE83" i="1"/>
  <c r="BE81" i="1"/>
  <c r="BE86" i="1"/>
  <c r="BE15" i="1"/>
  <c r="BE99" i="1"/>
  <c r="BE87" i="1"/>
  <c r="BE47" i="1"/>
  <c r="BE97" i="1"/>
  <c r="BE14" i="1"/>
  <c r="BE45" i="1"/>
  <c r="BE63" i="1"/>
  <c r="BE79" i="1"/>
  <c r="BE71" i="1"/>
  <c r="G42" i="4"/>
  <c r="L42" i="4" s="1"/>
  <c r="G73" i="4"/>
  <c r="Q73" i="4" s="1"/>
  <c r="G24" i="4"/>
  <c r="L24" i="4" s="1"/>
  <c r="G62" i="4"/>
  <c r="G43" i="4"/>
  <c r="G40" i="4"/>
  <c r="L40" i="4" s="1"/>
  <c r="G23" i="4"/>
  <c r="L23" i="4" s="1"/>
  <c r="G38" i="4"/>
  <c r="L38" i="4" s="1"/>
  <c r="G21" i="4"/>
  <c r="I24" i="4" s="1"/>
  <c r="G52" i="4"/>
  <c r="L52" i="4" s="1"/>
  <c r="G83" i="4"/>
  <c r="Q83" i="4" s="1"/>
  <c r="G67" i="4"/>
  <c r="G35" i="4"/>
  <c r="L35" i="4" s="1"/>
  <c r="G82" i="4"/>
  <c r="R82" i="4" s="1"/>
  <c r="G66" i="4"/>
  <c r="R66" i="4" s="1"/>
  <c r="G50" i="4"/>
  <c r="L50" i="4" s="1"/>
  <c r="G34" i="4"/>
  <c r="G78" i="4"/>
  <c r="Q78" i="4" s="1"/>
  <c r="G26" i="4"/>
  <c r="G57" i="4"/>
  <c r="L57" i="4" s="1"/>
  <c r="G25" i="4"/>
  <c r="G56" i="4"/>
  <c r="L56" i="4" s="1"/>
  <c r="G55" i="4"/>
  <c r="Q55" i="4" s="1"/>
  <c r="G70" i="4"/>
  <c r="L70" i="4" s="1"/>
  <c r="G53" i="4"/>
  <c r="L53" i="4" s="1"/>
  <c r="G68" i="4"/>
  <c r="G36" i="4"/>
  <c r="G51" i="4"/>
  <c r="L51" i="4" s="1"/>
  <c r="G84" i="4"/>
  <c r="Q84" i="4" s="1"/>
  <c r="G81" i="4"/>
  <c r="G65" i="4"/>
  <c r="Q65" i="4" s="1"/>
  <c r="G49" i="4"/>
  <c r="L49" i="4" s="1"/>
  <c r="G33" i="4"/>
  <c r="G46" i="4"/>
  <c r="L46" i="4" s="1"/>
  <c r="G75" i="4"/>
  <c r="R75" i="4" s="1"/>
  <c r="G87" i="4"/>
  <c r="G74" i="4"/>
  <c r="G58" i="4"/>
  <c r="G41" i="4"/>
  <c r="L41" i="4" s="1"/>
  <c r="G88" i="4"/>
  <c r="G72" i="4"/>
  <c r="Q72" i="4" s="1"/>
  <c r="G71" i="4"/>
  <c r="Q71" i="4" s="1"/>
  <c r="G39" i="4"/>
  <c r="L39" i="4"/>
  <c r="G54" i="4"/>
  <c r="G22" i="4"/>
  <c r="L22" i="4" s="1"/>
  <c r="G69" i="4"/>
  <c r="G37" i="4"/>
  <c r="L37" i="4" s="1"/>
  <c r="G86" i="4"/>
  <c r="G80" i="4"/>
  <c r="L80" i="4" s="1"/>
  <c r="G64" i="4"/>
  <c r="G48" i="4"/>
  <c r="L48" i="4" s="1"/>
  <c r="G32" i="4"/>
  <c r="L32" i="4" s="1"/>
  <c r="G79" i="4"/>
  <c r="R79" i="4" s="1"/>
  <c r="G63" i="4"/>
  <c r="G47" i="4"/>
  <c r="L47" i="4" s="1"/>
  <c r="G31" i="4"/>
  <c r="L31" i="4" s="1"/>
  <c r="G30" i="4"/>
  <c r="L30" i="4" s="1"/>
  <c r="G77" i="4"/>
  <c r="R77" i="4" s="1"/>
  <c r="G61" i="4"/>
  <c r="R61" i="4" s="1"/>
  <c r="G45" i="4"/>
  <c r="L45" i="4" s="1"/>
  <c r="G29" i="4"/>
  <c r="L29" i="4" s="1"/>
  <c r="G85" i="4"/>
  <c r="R85" i="4" s="1"/>
  <c r="G76" i="4"/>
  <c r="L76" i="4" s="1"/>
  <c r="G60" i="4"/>
  <c r="G44" i="4"/>
  <c r="G28" i="4"/>
  <c r="L28" i="4" s="1"/>
  <c r="G27" i="4"/>
  <c r="L27" i="4" s="1"/>
  <c r="G59" i="4"/>
  <c r="R59" i="4" s="1"/>
  <c r="H75" i="4" l="1"/>
  <c r="L82" i="4"/>
  <c r="L78" i="4"/>
  <c r="Q70" i="4"/>
  <c r="L71" i="4"/>
  <c r="I74" i="4"/>
  <c r="H55" i="4"/>
  <c r="N55" i="4" s="1"/>
  <c r="H44" i="4"/>
  <c r="N44" i="4" s="1"/>
  <c r="H36" i="4"/>
  <c r="N36" i="4" s="1"/>
  <c r="H40" i="4"/>
  <c r="N40" i="4" s="1"/>
  <c r="R70" i="4"/>
  <c r="L66" i="4"/>
  <c r="R73" i="4"/>
  <c r="L55" i="4"/>
  <c r="H80" i="4"/>
  <c r="N80" i="4" s="1"/>
  <c r="H77" i="4"/>
  <c r="T77" i="4" s="1"/>
  <c r="L59" i="4"/>
  <c r="L44" i="4"/>
  <c r="R64" i="4"/>
  <c r="H25" i="4"/>
  <c r="L72" i="4"/>
  <c r="H69" i="4"/>
  <c r="N69" i="4" s="1"/>
  <c r="L33" i="4"/>
  <c r="R84" i="4"/>
  <c r="I35" i="4"/>
  <c r="I52" i="4"/>
  <c r="H62" i="4"/>
  <c r="N62" i="4" s="1"/>
  <c r="L84" i="4"/>
  <c r="I84" i="4"/>
  <c r="R76" i="4"/>
  <c r="H41" i="4"/>
  <c r="N41" i="4" s="1"/>
  <c r="I65" i="4"/>
  <c r="R72" i="4"/>
  <c r="L74" i="4"/>
  <c r="I47" i="4"/>
  <c r="I68" i="4"/>
  <c r="H78" i="4"/>
  <c r="N78" i="4" s="1"/>
  <c r="H21" i="4"/>
  <c r="H45" i="4"/>
  <c r="N45" i="4" s="1"/>
  <c r="H70" i="4"/>
  <c r="T70" i="4" s="1"/>
  <c r="I30" i="4"/>
  <c r="Q74" i="4"/>
  <c r="H47" i="4"/>
  <c r="N47" i="4" s="1"/>
  <c r="H37" i="4"/>
  <c r="N37" i="4" s="1"/>
  <c r="Q66" i="4"/>
  <c r="R67" i="4"/>
  <c r="H23" i="4"/>
  <c r="L73" i="4"/>
  <c r="I36" i="4"/>
  <c r="Q64" i="4"/>
  <c r="I38" i="4"/>
  <c r="Q76" i="4"/>
  <c r="I51" i="4"/>
  <c r="I42" i="4"/>
  <c r="I59" i="4"/>
  <c r="I49" i="4"/>
  <c r="R88" i="4"/>
  <c r="I79" i="4"/>
  <c r="H24" i="4"/>
  <c r="I40" i="4"/>
  <c r="I34" i="4"/>
  <c r="L85" i="4"/>
  <c r="I57" i="4"/>
  <c r="H59" i="4"/>
  <c r="N59" i="4" s="1"/>
  <c r="H48" i="4"/>
  <c r="N48" i="4" s="1"/>
  <c r="I31" i="4"/>
  <c r="H54" i="4"/>
  <c r="N54" i="4" s="1"/>
  <c r="H53" i="4"/>
  <c r="N53" i="4" s="1"/>
  <c r="Q59" i="4"/>
  <c r="I44" i="4"/>
  <c r="H72" i="4"/>
  <c r="T72" i="4" s="1"/>
  <c r="L64" i="4"/>
  <c r="L69" i="4"/>
  <c r="I82" i="4"/>
  <c r="I50" i="4"/>
  <c r="I64" i="4"/>
  <c r="H67" i="4"/>
  <c r="N67" i="4" s="1"/>
  <c r="H63" i="4"/>
  <c r="N63" i="4" s="1"/>
  <c r="H22" i="4"/>
  <c r="H73" i="4"/>
  <c r="T73" i="4" s="1"/>
  <c r="R87" i="4"/>
  <c r="Q87" i="4"/>
  <c r="H88" i="4"/>
  <c r="N88" i="4" s="1"/>
  <c r="I88" i="4"/>
  <c r="T75" i="4"/>
  <c r="N75" i="4"/>
  <c r="R60" i="4"/>
  <c r="Q62" i="4"/>
  <c r="I56" i="4"/>
  <c r="I48" i="4"/>
  <c r="I23" i="4"/>
  <c r="H51" i="4"/>
  <c r="N51" i="4" s="1"/>
  <c r="H85" i="4"/>
  <c r="I61" i="4"/>
  <c r="H32" i="4"/>
  <c r="N32" i="4" s="1"/>
  <c r="H71" i="4"/>
  <c r="Q79" i="4"/>
  <c r="Q86" i="4"/>
  <c r="R58" i="4"/>
  <c r="L26" i="4"/>
  <c r="H81" i="4"/>
  <c r="I55" i="4"/>
  <c r="L61" i="4"/>
  <c r="L79" i="4"/>
  <c r="R80" i="4"/>
  <c r="I80" i="4"/>
  <c r="R86" i="4"/>
  <c r="L88" i="4"/>
  <c r="Q58" i="4"/>
  <c r="Q75" i="4"/>
  <c r="L65" i="4"/>
  <c r="I62" i="4"/>
  <c r="H64" i="4"/>
  <c r="N64" i="4" s="1"/>
  <c r="Q56" i="4"/>
  <c r="L67" i="4"/>
  <c r="I26" i="4"/>
  <c r="L43" i="4"/>
  <c r="H76" i="4"/>
  <c r="R83" i="4"/>
  <c r="I69" i="4"/>
  <c r="I87" i="4"/>
  <c r="H42" i="4"/>
  <c r="N42" i="4" s="1"/>
  <c r="L58" i="4"/>
  <c r="R56" i="4"/>
  <c r="I28" i="4"/>
  <c r="H49" i="4"/>
  <c r="N49" i="4" s="1"/>
  <c r="H74" i="4"/>
  <c r="Q81" i="4"/>
  <c r="I45" i="4"/>
  <c r="I66" i="4"/>
  <c r="L75" i="4"/>
  <c r="I63" i="4"/>
  <c r="I86" i="4"/>
  <c r="Q61" i="4"/>
  <c r="Q69" i="4"/>
  <c r="Q85" i="4"/>
  <c r="I72" i="4"/>
  <c r="I58" i="4"/>
  <c r="Q80" i="4"/>
  <c r="R69" i="4"/>
  <c r="Q88" i="4"/>
  <c r="R74" i="4"/>
  <c r="R65" i="4"/>
  <c r="I67" i="4"/>
  <c r="R78" i="4"/>
  <c r="I78" i="4"/>
  <c r="I21" i="4"/>
  <c r="I54" i="4"/>
  <c r="H68" i="4"/>
  <c r="Q63" i="4"/>
  <c r="H39" i="4"/>
  <c r="N39" i="4" s="1"/>
  <c r="L86" i="4"/>
  <c r="I60" i="4"/>
  <c r="I37" i="4"/>
  <c r="I46" i="4"/>
  <c r="H35" i="4"/>
  <c r="N35" i="4" s="1"/>
  <c r="H60" i="4"/>
  <c r="N60" i="4" s="1"/>
  <c r="H46" i="4"/>
  <c r="N46" i="4" s="1"/>
  <c r="I75" i="4"/>
  <c r="I83" i="4"/>
  <c r="H61" i="4"/>
  <c r="N61" i="4" s="1"/>
  <c r="H87" i="4"/>
  <c r="L77" i="4"/>
  <c r="H43" i="4"/>
  <c r="N43" i="4" s="1"/>
  <c r="I33" i="4"/>
  <c r="H57" i="4"/>
  <c r="N57" i="4" s="1"/>
  <c r="L36" i="4"/>
  <c r="L25" i="4"/>
  <c r="Q67" i="4"/>
  <c r="H27" i="4"/>
  <c r="I22" i="4"/>
  <c r="H50" i="4"/>
  <c r="N50" i="4" s="1"/>
  <c r="I85" i="4"/>
  <c r="I76" i="4"/>
  <c r="I77" i="4"/>
  <c r="H28" i="4"/>
  <c r="I53" i="4"/>
  <c r="H84" i="4"/>
  <c r="I70" i="4"/>
  <c r="Q60" i="4"/>
  <c r="Q77" i="4"/>
  <c r="H58" i="4"/>
  <c r="N58" i="4" s="1"/>
  <c r="I43" i="4"/>
  <c r="H33" i="4"/>
  <c r="N33" i="4" s="1"/>
  <c r="L81" i="4"/>
  <c r="L83" i="4"/>
  <c r="H29" i="4"/>
  <c r="I27" i="4"/>
  <c r="L62" i="4"/>
  <c r="H79" i="4"/>
  <c r="H34" i="4"/>
  <c r="N34" i="4" s="1"/>
  <c r="H66" i="4"/>
  <c r="L63" i="4"/>
  <c r="H52" i="4"/>
  <c r="N52" i="4" s="1"/>
  <c r="L87" i="4"/>
  <c r="I81" i="4"/>
  <c r="L34" i="4"/>
  <c r="H30" i="4"/>
  <c r="I73" i="4"/>
  <c r="R81" i="4"/>
  <c r="L68" i="4"/>
  <c r="H31" i="4"/>
  <c r="I29" i="4"/>
  <c r="R62" i="4"/>
  <c r="H82" i="4"/>
  <c r="H86" i="4"/>
  <c r="H38" i="4"/>
  <c r="N38" i="4" s="1"/>
  <c r="I41" i="4"/>
  <c r="I71" i="4"/>
  <c r="H65" i="4"/>
  <c r="N65" i="4" s="1"/>
  <c r="L60" i="4"/>
  <c r="R71" i="4"/>
  <c r="H83" i="4"/>
  <c r="R63" i="4"/>
  <c r="R68" i="4"/>
  <c r="R57" i="4"/>
  <c r="Q82" i="4"/>
  <c r="I32" i="4"/>
  <c r="I39" i="4"/>
  <c r="H56" i="4"/>
  <c r="N56" i="4" s="1"/>
  <c r="L54" i="4"/>
  <c r="Q68" i="4"/>
  <c r="R55" i="4"/>
  <c r="Q57" i="4"/>
  <c r="L21" i="4"/>
  <c r="H26" i="4"/>
  <c r="I25" i="4"/>
  <c r="N77" i="4" l="1"/>
  <c r="T67" i="4"/>
  <c r="T80" i="4"/>
  <c r="N72" i="4"/>
  <c r="N73" i="4"/>
  <c r="N70" i="4"/>
  <c r="T78" i="4"/>
  <c r="T69" i="4"/>
  <c r="T88" i="4"/>
  <c r="N86" i="4"/>
  <c r="T86" i="4"/>
  <c r="N82" i="4"/>
  <c r="T82" i="4"/>
  <c r="N66" i="4"/>
  <c r="T66" i="4"/>
  <c r="T68" i="4"/>
  <c r="N68" i="4"/>
  <c r="T84" i="4"/>
  <c r="N84" i="4"/>
  <c r="T79" i="4"/>
  <c r="N79" i="4"/>
  <c r="N85" i="4"/>
  <c r="T85" i="4"/>
  <c r="T87" i="4"/>
  <c r="N87" i="4"/>
  <c r="N76" i="4"/>
  <c r="T76" i="4"/>
  <c r="N71" i="4"/>
  <c r="T71" i="4"/>
  <c r="N81" i="4"/>
  <c r="T81" i="4"/>
  <c r="T83" i="4"/>
  <c r="N83" i="4"/>
  <c r="T74" i="4"/>
  <c r="N74" i="4"/>
  <c r="G89" i="4"/>
  <c r="I98" i="4" s="1"/>
  <c r="I91" i="4" l="1"/>
  <c r="I97" i="4"/>
  <c r="I90" i="4"/>
  <c r="H93" i="4"/>
  <c r="T93" i="4" s="1"/>
  <c r="H91" i="4"/>
  <c r="T91" i="4" s="1"/>
  <c r="H90" i="4"/>
  <c r="T90" i="4" s="1"/>
  <c r="H96" i="4"/>
  <c r="N96" i="4" s="1"/>
  <c r="H97" i="4"/>
  <c r="T97" i="4" s="1"/>
  <c r="I100" i="4"/>
  <c r="H100" i="4"/>
  <c r="I99" i="4"/>
  <c r="H99" i="4"/>
  <c r="I93" i="4"/>
  <c r="I96" i="4"/>
  <c r="I95" i="4"/>
  <c r="H98" i="4"/>
  <c r="T98" i="4" s="1"/>
  <c r="I92" i="4"/>
  <c r="I94" i="4"/>
  <c r="H95" i="4"/>
  <c r="R89" i="4"/>
  <c r="L89" i="4"/>
  <c r="H94" i="4"/>
  <c r="H89" i="4"/>
  <c r="Q89" i="4"/>
  <c r="H92" i="4"/>
  <c r="I89" i="4"/>
  <c r="N93" i="4" l="1"/>
  <c r="N91" i="4"/>
  <c r="N97" i="4"/>
  <c r="N98" i="4"/>
  <c r="T96" i="4"/>
  <c r="T99" i="4"/>
  <c r="N99" i="4"/>
  <c r="N90" i="4"/>
  <c r="N100" i="4"/>
  <c r="T100" i="4"/>
  <c r="N94" i="4"/>
  <c r="T94" i="4"/>
  <c r="T92" i="4"/>
  <c r="N92" i="4"/>
  <c r="N89" i="4"/>
  <c r="T89" i="4"/>
  <c r="T95" i="4"/>
  <c r="N95"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<sst xmlns="http://schemas.openxmlformats.org/spreadsheetml/2006/main" count="3020" uniqueCount="147">
  <si>
    <t>Date</t>
  </si>
  <si>
    <t>Houses</t>
  </si>
  <si>
    <t>Apartments</t>
  </si>
  <si>
    <t>Townhouses, flats, units, other</t>
  </si>
  <si>
    <t>Retirement village units</t>
  </si>
  <si>
    <t>All dwellings consented</t>
  </si>
  <si>
    <t>12-month rolling total (all dwellings consented)</t>
  </si>
  <si>
    <t>All attached dwellings consented</t>
  </si>
  <si>
    <t>All detached dwellings consented</t>
  </si>
  <si>
    <t>12-monthly moving average (attached dwellings consented)</t>
  </si>
  <si>
    <t>12-monthly moving average (detached dwellings consented)</t>
  </si>
  <si>
    <t>REGIONAL TOTALS</t>
  </si>
  <si>
    <t>REGIONAL PERCENTAGES</t>
  </si>
  <si>
    <t>-</t>
  </si>
  <si>
    <t>12-monthly moving average
(all dwellings consented)</t>
  </si>
  <si>
    <t>REGIONAL ROLLING TOTALS/MOVING AVERAGES</t>
  </si>
  <si>
    <t>All TRC dwellings consented</t>
  </si>
  <si>
    <t>All KO dwellings consented</t>
  </si>
  <si>
    <t>Dwellings inside 2010 MUL</t>
  </si>
  <si>
    <t>Dwellings inside RUB</t>
  </si>
  <si>
    <t>Dwellings outside RUB</t>
  </si>
  <si>
    <t>% inside MUL</t>
  </si>
  <si>
    <t>% inside RUB</t>
  </si>
  <si>
    <t>% outside RUB</t>
  </si>
  <si>
    <t>Dwellings Outside 2010 MUL</t>
  </si>
  <si>
    <t>% Outside MUL</t>
  </si>
  <si>
    <t>% between MUL &amp; RUB</t>
  </si>
  <si>
    <t>Dwellings between 2010 MUL &amp; RUB</t>
  </si>
  <si>
    <t>Inside RUB rolling total for last year</t>
  </si>
  <si>
    <t>Proportion from the last 12 months inside the RUB</t>
  </si>
  <si>
    <t>12-month rolling total (attached dwellings consented)</t>
  </si>
  <si>
    <t>12-month rolling total (detached dwellings consented)</t>
  </si>
  <si>
    <t>Total within 1500m</t>
  </si>
  <si>
    <t>Total Outside 1500m</t>
  </si>
  <si>
    <t>Within
500-1000m</t>
  </si>
  <si>
    <t>Within
1000-1500m</t>
  </si>
  <si>
    <t>Within
500m</t>
  </si>
  <si>
    <t>% within 1500m</t>
  </si>
  <si>
    <t>12 Month Rolling Total
Within
500m</t>
  </si>
  <si>
    <t>12 Month Rolling Total
Within
500-1000m</t>
  </si>
  <si>
    <t>12 Month Rolling Total
Within
1000-1500m</t>
  </si>
  <si>
    <t>12 Month Rolling Total Within 1500m</t>
  </si>
  <si>
    <t>% within 1500m in Last 12 Months</t>
  </si>
  <si>
    <t>KO &amp; TML TOTALS</t>
  </si>
  <si>
    <t>All KO/TRL dwellings consented</t>
  </si>
  <si>
    <t>% KO/TRL</t>
  </si>
  <si>
    <t>Albert - Eden</t>
  </si>
  <si>
    <t>Devonport - Takapuna</t>
  </si>
  <si>
    <t>Franklin</t>
  </si>
  <si>
    <t>Great Barrier</t>
  </si>
  <si>
    <t>Henderson - Massey</t>
  </si>
  <si>
    <t>Hibiscus and Bays</t>
  </si>
  <si>
    <t>Howick</t>
  </si>
  <si>
    <t>Kaipatiki</t>
  </si>
  <si>
    <t>Mangere - Otahuhu</t>
  </si>
  <si>
    <t>Manurewa</t>
  </si>
  <si>
    <t>Maungakiekie - Tamaki</t>
  </si>
  <si>
    <t>Orakei</t>
  </si>
  <si>
    <t>Otara - Papatoetoe</t>
  </si>
  <si>
    <t>Papakura</t>
  </si>
  <si>
    <t>Puketapapa</t>
  </si>
  <si>
    <t>Rodney</t>
  </si>
  <si>
    <t>Upper Harbour</t>
  </si>
  <si>
    <t>Waiheke</t>
  </si>
  <si>
    <t>Waitakere Ranges</t>
  </si>
  <si>
    <t>Waitemata</t>
  </si>
  <si>
    <t>Whau</t>
  </si>
  <si>
    <t>Monthly total</t>
  </si>
  <si>
    <t>Dwellings with CCCs issued</t>
  </si>
  <si>
    <t>12 month total</t>
  </si>
  <si>
    <t>12 month rolling average</t>
  </si>
  <si>
    <t>Difference from same month previous year</t>
  </si>
  <si>
    <t>BC issued within 0-2 years</t>
  </si>
  <si>
    <t>% of CCC issued to BC within 0-2 years</t>
  </si>
  <si>
    <t>Total Auckland</t>
  </si>
  <si>
    <t>SHAs</t>
  </si>
  <si>
    <t>%SHA</t>
  </si>
  <si>
    <t>Residential Parcels Created Under 5,000m2</t>
  </si>
  <si>
    <t>Outside 2010 MUL</t>
  </si>
  <si>
    <t>Residential Parcels Created By Location</t>
  </si>
  <si>
    <t>Inside
2010 MUL</t>
  </si>
  <si>
    <t>% Inside MUL</t>
  </si>
  <si>
    <t>Inside MUL
12 Month Rolling Total</t>
  </si>
  <si>
    <t>Total Created
(All Sizes)</t>
  </si>
  <si>
    <t>% Inside MUL
Last 12 Months</t>
  </si>
  <si>
    <t>Inside RUB</t>
  </si>
  <si>
    <t>Between 2010 MUL and RUB</t>
  </si>
  <si>
    <t>Outside RUB</t>
  </si>
  <si>
    <t>12 Month Total
(All Sizes)</t>
  </si>
  <si>
    <t>12 Month Average
(All Sizes)</t>
  </si>
  <si>
    <t>12 Month Average</t>
  </si>
  <si>
    <t>12 Month
Total</t>
  </si>
  <si>
    <t>% Inside RUB</t>
  </si>
  <si>
    <t>Inside RUB
12 Month Rolling Total</t>
  </si>
  <si>
    <t>% Inside RUB
Last 12 Months</t>
  </si>
  <si>
    <t>Arrivals</t>
  </si>
  <si>
    <t>Departures</t>
  </si>
  <si>
    <t>Net change</t>
  </si>
  <si>
    <t>Migration in previous 12 months</t>
  </si>
  <si>
    <t>REINZ</t>
  </si>
  <si>
    <t>Per change comp. same month last year</t>
  </si>
  <si>
    <t>DVR Sales</t>
  </si>
  <si>
    <t xml:space="preserve">DVR Sales Count </t>
  </si>
  <si>
    <t>Prepared by:</t>
  </si>
  <si>
    <t>Auckland Council</t>
  </si>
  <si>
    <t>www.aucklandcouncil.govt.nz</t>
  </si>
  <si>
    <t>http://www.knowledgeauckland.org.nz</t>
  </si>
  <si>
    <t xml:space="preserve">Date: </t>
  </si>
  <si>
    <t>Disclaimer:</t>
  </si>
  <si>
    <t>Information in this report is sourced from a range of organisations, government departments and agencies. Every effort has been made to ensure the accuracy of the information however we cannot guarantee that it is error free. Auckland Council accepts no responsibility for decisions or actions taken by other organisations on the basis of the information contained within this dataset.</t>
  </si>
  <si>
    <t>Worksheet name</t>
  </si>
  <si>
    <t>Data source</t>
  </si>
  <si>
    <t>Dwelling Consented</t>
  </si>
  <si>
    <t>Statistics New Zealand</t>
  </si>
  <si>
    <t>Dwelling Consented by LB</t>
  </si>
  <si>
    <t>Residential Parcels Created</t>
  </si>
  <si>
    <t>Residential Median Prices</t>
  </si>
  <si>
    <t>P &amp; LT Migration</t>
  </si>
  <si>
    <t>Auckland Council and Statistics New Zealand</t>
  </si>
  <si>
    <t>Auckland Council and Land Information New Zealand</t>
  </si>
  <si>
    <t>Auckland Council and The Real Estate Institute of New Zealand</t>
  </si>
  <si>
    <t>Spreadsheet contents:</t>
  </si>
  <si>
    <t xml:space="preserve">Monthly Housing Update Data Table </t>
  </si>
  <si>
    <t>NOTE: Monthly Housing Report Data Changes</t>
  </si>
  <si>
    <t>The monthly housing report from January 2021 incorporates an amendment to reported certified dwelling figures. These adjustments are made to correct an error, we discovered late last year, in the way this measure was compiled.
It has the effect of reducing the number of reported certified dwellings for the period Oct 2019 to Sep 2020 by 4456 units.
Accurately calculating the number of dwelling consented and certified in a given period is a complex process. This stems from the fact that there may be several building consents associated with a single dwelling. Likewise, there may be many dwellings associated with a single building consent. The number of dwellings associated with a development is also not fixed and may change over the course of the development adding further complexities. In a similar fashion, the number of code compliance certificates associated with a building consent may also change over time as applicants seek to ‘split out’ individual dwellings from a multi-unit building consent.
The consented dwelling figure has always been accurate, derived from a highly robust multi-agency approach involving Statistics New Zealand. The error in deriving the certified dwelling figure was due to the way that data was captured and stored in the database, which resulted in duplicate data counts for more complex housing developments. This error, and other system improvements to ensure better data capture, are a focus for Auckland Council’s Regulatory Services. We have already made some improvements to our systems, including implementing calculation fixes, and giving additional guidance and training to staff who are using the system.
Auckland Council continues to take a collaborative and interagency approach with key partners such as Statistics New Zealand in collecting key data and metrics on Auckland’s housing.</t>
  </si>
  <si>
    <t>BC issued within 2-4 years</t>
  </si>
  <si>
    <t>BC issued  4+ years</t>
  </si>
  <si>
    <t>DWELLINGS CONSENTED BY RAPID TRANSIT NETWORK</t>
  </si>
  <si>
    <t>DWELLINGS CONSENTED BY MUL/RUB</t>
  </si>
  <si>
    <t>DWELLINGS CONSENTED IN HAZARD ZONES</t>
  </si>
  <si>
    <t>Consented in areas of coastal inundation</t>
  </si>
  <si>
    <t>Consented in erosion zones</t>
  </si>
  <si>
    <t>Consented in evacuation zone</t>
  </si>
  <si>
    <t>Consented in flood prone areas</t>
  </si>
  <si>
    <t>Consented in flood plains</t>
  </si>
  <si>
    <t>% of total consents</t>
  </si>
  <si>
    <t>% of total consents in last 12 months</t>
  </si>
  <si>
    <t>12 month rolling total</t>
  </si>
  <si>
    <t xml:space="preserve">Total dwellings consented in hazard zones </t>
  </si>
  <si>
    <t>KĀINGA ORA DATA</t>
  </si>
  <si>
    <t>TĀMAKI REGENERATION LIMITED DATA</t>
  </si>
  <si>
    <t xml:space="preserve">                                                                                                                                                                                                                                                                                                                                                                                                                                                                                                                                                                                      </t>
  </si>
  <si>
    <t>REINZ Sales Count</t>
  </si>
  <si>
    <t>Policy Department</t>
  </si>
  <si>
    <t>Land Use Research and Evaluation Team</t>
  </si>
  <si>
    <t>* NOTE: a single dwelling may be located within multiple hazard zones, therefore the sum of the individual hazards (flood plains, erosion zones etc) is not necessarily the same as the total dwellings consented in hazard zones.</t>
  </si>
  <si>
    <t>Strategic Advice and Research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</si>
</sst>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quot;$&quot;#,##0"/>
    <numFmt numFmtId="165" formatCode="_-&quot;$&quot;* #,##0_-;\-&quot;$&quot;* #,##0_-;_-&quot;$&quot;* &quot;-&quot;??_-;_-@_-"/>
    <numFmt numFmtId="166" formatCode="_-* #,##0_-;\-* #,##0_-;_-* &quot;-&quot;??_-;_-@_-"/>
  </numFmts>
  <fonts count="22" x14ac:knownFonts="1">
    <font>
      <sz val="10"/>
      <color theme="1"/>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9"/>
      <color theme="1"/>
      <name val="Calibri"/>
      <family val="2"/>
      <scheme val="minor"/>
    </font>
    <font>
      <b/>
      <sz val="12"/>
      <color theme="1"/>
      <name val="Calibri"/>
      <family val="2"/>
      <scheme val="minor"/>
    </font>
    <font>
      <b/>
      <sz val="12"/>
      <color theme="0"/>
      <name val="Calibri"/>
      <family val="2"/>
      <scheme val="minor"/>
    </font>
    <font>
      <b/>
      <sz val="9"/>
      <name val="Calibri"/>
      <family val="2"/>
      <scheme val="minor"/>
    </font>
    <font>
      <i/>
      <sz val="9"/>
      <color theme="1"/>
      <name val="Calibri"/>
      <family val="2"/>
      <scheme val="minor"/>
    </font>
    <font>
      <u/>
      <sz val="10"/>
      <color theme="10"/>
      <name val="Calibri"/>
      <family val="2"/>
      <scheme val="minor"/>
    </font>
    <font>
      <sz val="11"/>
      <color theme="1"/>
      <name val="Calibri"/>
      <family val="2"/>
      <scheme val="minor"/>
    </font>
    <font>
      <b/>
      <sz val="18"/>
      <color theme="1" tint="0.249977111117893"/>
      <name val="Calibri"/>
      <family val="2"/>
      <scheme val="minor"/>
    </font>
    <font>
      <sz val="10"/>
      <color theme="1" tint="0.249977111117893"/>
      <name val="Calibri"/>
      <family val="2"/>
      <scheme val="minor"/>
    </font>
    <font>
      <sz val="11"/>
      <color theme="1" tint="0.249977111117893"/>
      <name val="Calibri"/>
      <family val="2"/>
      <scheme val="minor"/>
    </font>
    <font>
      <b/>
      <sz val="11"/>
      <color theme="1" tint="0.249977111117893"/>
      <name val="Calibri"/>
      <family val="2"/>
      <scheme val="minor"/>
    </font>
    <font>
      <u/>
      <sz val="10"/>
      <color rgb="FF0070C0"/>
      <name val="Calibri"/>
      <family val="2"/>
      <scheme val="minor"/>
    </font>
    <font>
      <sz val="10"/>
      <color rgb="FF0070C0"/>
      <name val="Calibri"/>
      <family val="2"/>
      <scheme val="minor"/>
    </font>
    <font>
      <sz val="9"/>
      <color theme="9" tint="-0.499984740745262"/>
      <name val="Calibri"/>
      <family val="2"/>
      <scheme val="minor"/>
    </font>
    <font>
      <b/>
      <sz val="10"/>
      <color theme="9" tint="-0.499984740745262"/>
      <name val="Calibri"/>
      <family val="2"/>
      <scheme val="minor"/>
    </font>
    <font>
      <b/>
      <sz val="11"/>
      <color theme="1"/>
      <name val="Calibri"/>
      <family val="2"/>
      <scheme val="minor"/>
    </font>
    <font>
      <sz val="11"/>
      <name val="Calibri"/>
      <family val="2"/>
    </font>
  </fonts>
  <fills count="2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8064A2"/>
        <bgColor indexed="64"/>
      </patternFill>
    </fill>
    <fill>
      <patternFill patternType="solid">
        <fgColor rgb="FFCCC0DA"/>
        <bgColor indexed="64"/>
      </patternFill>
    </fill>
    <fill>
      <patternFill patternType="solid">
        <fgColor rgb="FFB1A0C7"/>
        <bgColor indexed="64"/>
      </patternFill>
    </fill>
    <fill>
      <patternFill patternType="solid">
        <fgColor rgb="FF664E82"/>
        <bgColor indexed="64"/>
      </patternFill>
    </fill>
    <fill>
      <patternFill patternType="solid">
        <fgColor theme="0" tint="-0.499984740745262"/>
        <bgColor indexed="64"/>
      </patternFill>
    </fill>
    <fill>
      <patternFill patternType="solid">
        <fgColor rgb="FFE3E7ED"/>
        <bgColor indexed="64"/>
      </patternFill>
    </fill>
    <fill>
      <patternFill patternType="solid">
        <fgColor theme="0"/>
        <bgColor indexed="64"/>
      </patternFill>
    </fill>
    <fill>
      <patternFill patternType="solid">
        <fgColor rgb="FFF4F9F1"/>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59999389629810485"/>
        <bgColor indexed="64"/>
      </patternFill>
    </fill>
  </fills>
  <borders count="21">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bottom/>
      <diagonal/>
    </border>
    <border>
      <left/>
      <right/>
      <top/>
      <bottom style="medium">
        <color indexed="64"/>
      </bottom>
      <diagonal/>
    </border>
    <border>
      <left/>
      <right style="thin">
        <color indexed="64"/>
      </right>
      <top/>
      <bottom style="medium">
        <color indexed="64"/>
      </bottom>
      <diagonal/>
    </border>
    <border>
      <left/>
      <right/>
      <top/>
      <bottom style="thin">
        <color theme="0" tint="-0.499984740745262"/>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mediumDashed">
        <color theme="9" tint="-0.499984740745262"/>
      </bottom>
      <diagonal/>
    </border>
    <border>
      <left/>
      <right/>
      <top/>
      <bottom style="mediumDashed">
        <color theme="9" tint="-0.499984740745262"/>
      </bottom>
      <diagonal/>
    </border>
    <border>
      <left style="thin">
        <color theme="9" tint="-0.499984740745262"/>
      </left>
      <right/>
      <top/>
      <bottom style="mediumDashed">
        <color theme="9" tint="-0.499984740745262"/>
      </bottom>
      <diagonal/>
    </border>
    <border>
      <left/>
      <right/>
      <top style="mediumDashed">
        <color theme="9" tint="-0.499984740745262"/>
      </top>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0" fillId="0" borderId="0" applyNumberFormat="0" applyFill="0" applyBorder="0" applyAlignment="0" applyProtection="0"/>
  </cellStyleXfs>
  <cellXfs count="213">
    <xf numFmtId="0" fontId="0" fillId="0" borderId="0" xfId="0"/>
    <xf numFmtId="0" fontId="0" fillId="0" borderId="0" xfId="0" applyAlignment="1">
      <alignment horizontal="center"/>
    </xf>
    <xf numFmtId="0" fontId="3" fillId="0" borderId="0" xfId="0" applyFont="1" applyAlignment="1">
      <alignment horizontal="center"/>
    </xf>
    <xf numFmtId="0" fontId="0" fillId="0" borderId="1" xfId="0" applyBorder="1" applyAlignment="1">
      <alignment horizontal="center"/>
    </xf>
    <xf numFmtId="0" fontId="0" fillId="0" borderId="1" xfId="0" applyBorder="1"/>
    <xf numFmtId="0" fontId="3" fillId="0" borderId="1" xfId="0" applyFont="1" applyBorder="1" applyAlignment="1">
      <alignment horizontal="center"/>
    </xf>
    <xf numFmtId="0" fontId="0" fillId="0" borderId="1" xfId="0" applyBorder="1" applyAlignment="1">
      <alignment horizontal="right"/>
    </xf>
    <xf numFmtId="0" fontId="5" fillId="2" borderId="3" xfId="0"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0" xfId="0" applyFont="1" applyAlignment="1">
      <alignment horizontal="center"/>
    </xf>
    <xf numFmtId="0" fontId="3" fillId="5" borderId="0" xfId="0" applyFont="1" applyFill="1" applyAlignment="1">
      <alignment horizontal="center"/>
    </xf>
    <xf numFmtId="0" fontId="3" fillId="6" borderId="0" xfId="0" applyFont="1" applyFill="1" applyAlignment="1">
      <alignment horizontal="center"/>
    </xf>
    <xf numFmtId="0" fontId="3" fillId="7" borderId="0" xfId="0" applyFont="1" applyFill="1" applyAlignment="1">
      <alignment horizontal="center"/>
    </xf>
    <xf numFmtId="9" fontId="3" fillId="7" borderId="0" xfId="1" applyFont="1" applyFill="1" applyAlignment="1">
      <alignment horizontal="center"/>
    </xf>
    <xf numFmtId="0" fontId="5" fillId="8" borderId="0" xfId="0" applyFont="1" applyFill="1" applyAlignment="1">
      <alignment horizontal="center"/>
    </xf>
    <xf numFmtId="9" fontId="5" fillId="8" borderId="0" xfId="1" applyFont="1" applyFill="1" applyAlignment="1">
      <alignment horizontal="center"/>
    </xf>
    <xf numFmtId="0" fontId="3" fillId="9" borderId="0" xfId="0" applyFont="1" applyFill="1" applyAlignment="1">
      <alignment horizontal="center"/>
    </xf>
    <xf numFmtId="0" fontId="4" fillId="9" borderId="0" xfId="0" applyFont="1" applyFill="1" applyAlignment="1">
      <alignment horizontal="center"/>
    </xf>
    <xf numFmtId="9" fontId="3" fillId="9" borderId="0" xfId="1" applyFont="1" applyFill="1" applyAlignment="1">
      <alignment horizontal="center"/>
    </xf>
    <xf numFmtId="0" fontId="3" fillId="10" borderId="0" xfId="0" applyFont="1" applyFill="1" applyAlignment="1">
      <alignment horizontal="center"/>
    </xf>
    <xf numFmtId="0" fontId="4" fillId="10" borderId="0" xfId="0" applyFont="1" applyFill="1" applyAlignment="1">
      <alignment horizontal="center"/>
    </xf>
    <xf numFmtId="9" fontId="3" fillId="10" borderId="0" xfId="1" applyFont="1" applyFill="1" applyAlignment="1">
      <alignment horizontal="center"/>
    </xf>
    <xf numFmtId="0" fontId="4" fillId="7" borderId="0" xfId="0" applyFont="1" applyFill="1" applyAlignment="1">
      <alignment horizontal="center"/>
    </xf>
    <xf numFmtId="0" fontId="3" fillId="11" borderId="0" xfId="0" applyFont="1" applyFill="1" applyAlignment="1">
      <alignment horizontal="center"/>
    </xf>
    <xf numFmtId="0" fontId="4" fillId="11" borderId="0" xfId="0" applyFont="1" applyFill="1" applyAlignment="1">
      <alignment horizontal="center"/>
    </xf>
    <xf numFmtId="9" fontId="3" fillId="11" borderId="1" xfId="1" applyFont="1" applyFill="1" applyBorder="1" applyAlignment="1">
      <alignment horizontal="center"/>
    </xf>
    <xf numFmtId="9" fontId="3" fillId="11" borderId="0" xfId="1" applyFont="1" applyFill="1" applyAlignment="1">
      <alignment horizontal="center"/>
    </xf>
    <xf numFmtId="0" fontId="5" fillId="2" borderId="0" xfId="0" applyFont="1" applyFill="1" applyAlignment="1">
      <alignment horizontal="center"/>
    </xf>
    <xf numFmtId="9" fontId="5" fillId="2" borderId="1" xfId="1" applyFont="1" applyFill="1" applyBorder="1" applyAlignment="1">
      <alignment horizontal="center"/>
    </xf>
    <xf numFmtId="0" fontId="5" fillId="2" borderId="1" xfId="0" applyFont="1" applyFill="1" applyBorder="1" applyAlignment="1">
      <alignment horizontal="center"/>
    </xf>
    <xf numFmtId="0" fontId="3" fillId="2" borderId="0" xfId="0" applyFont="1" applyFill="1" applyAlignment="1">
      <alignment horizontal="center"/>
    </xf>
    <xf numFmtId="0" fontId="3" fillId="8" borderId="0" xfId="0" applyFont="1" applyFill="1" applyAlignment="1">
      <alignment horizontal="center"/>
    </xf>
    <xf numFmtId="0" fontId="3" fillId="8" borderId="1" xfId="0" applyFont="1" applyFill="1" applyBorder="1" applyAlignment="1">
      <alignment horizontal="center"/>
    </xf>
    <xf numFmtId="1" fontId="3" fillId="8" borderId="0" xfId="0" applyNumberFormat="1" applyFont="1" applyFill="1" applyAlignment="1">
      <alignment horizontal="center"/>
    </xf>
    <xf numFmtId="1" fontId="3" fillId="8" borderId="1" xfId="0" applyNumberFormat="1" applyFont="1" applyFill="1" applyBorder="1" applyAlignment="1">
      <alignment horizontal="center"/>
    </xf>
    <xf numFmtId="0" fontId="3" fillId="12" borderId="0" xfId="0" applyFont="1" applyFill="1" applyAlignment="1">
      <alignment horizontal="center"/>
    </xf>
    <xf numFmtId="9" fontId="3" fillId="12" borderId="0" xfId="1" applyFont="1" applyFill="1" applyAlignment="1">
      <alignment horizontal="center"/>
    </xf>
    <xf numFmtId="0" fontId="3" fillId="13" borderId="0" xfId="0" applyFont="1" applyFill="1" applyAlignment="1">
      <alignment horizontal="center"/>
    </xf>
    <xf numFmtId="9" fontId="3" fillId="13" borderId="0" xfId="1" applyFont="1" applyFill="1" applyAlignment="1">
      <alignment horizontal="center"/>
    </xf>
    <xf numFmtId="0" fontId="3" fillId="14" borderId="0" xfId="0" applyFont="1" applyFill="1" applyAlignment="1">
      <alignment horizontal="center"/>
    </xf>
    <xf numFmtId="9" fontId="3" fillId="14" borderId="0" xfId="1" applyFont="1" applyFill="1" applyAlignment="1">
      <alignment horizontal="center"/>
    </xf>
    <xf numFmtId="9" fontId="5" fillId="2" borderId="0" xfId="1" applyFont="1" applyFill="1" applyAlignment="1">
      <alignment horizontal="center"/>
    </xf>
    <xf numFmtId="0" fontId="5" fillId="13" borderId="3" xfId="0" applyFont="1" applyFill="1" applyBorder="1" applyAlignment="1">
      <alignment horizontal="center" vertical="center" wrapText="1"/>
    </xf>
    <xf numFmtId="9" fontId="5" fillId="13" borderId="3" xfId="0" applyNumberFormat="1" applyFont="1" applyFill="1" applyBorder="1" applyAlignment="1">
      <alignment horizontal="center" vertical="center" wrapText="1"/>
    </xf>
    <xf numFmtId="9" fontId="3" fillId="2" borderId="0" xfId="1" applyFont="1" applyFill="1" applyAlignment="1">
      <alignment horizontal="center"/>
    </xf>
    <xf numFmtId="0" fontId="3" fillId="8" borderId="5" xfId="0" applyFont="1" applyFill="1" applyBorder="1" applyAlignment="1">
      <alignment horizontal="center"/>
    </xf>
    <xf numFmtId="0" fontId="0" fillId="0" borderId="5" xfId="0" applyBorder="1" applyAlignment="1">
      <alignment horizontal="center"/>
    </xf>
    <xf numFmtId="0" fontId="0" fillId="0" borderId="5" xfId="0" applyBorder="1"/>
    <xf numFmtId="0" fontId="5" fillId="13" borderId="4" xfId="0" applyFont="1" applyFill="1" applyBorder="1" applyAlignment="1">
      <alignment horizontal="center" vertical="center" wrapText="1"/>
    </xf>
    <xf numFmtId="0" fontId="3" fillId="17" borderId="0" xfId="0" applyFont="1" applyFill="1" applyAlignment="1">
      <alignment horizontal="center"/>
    </xf>
    <xf numFmtId="0" fontId="3" fillId="15" borderId="0" xfId="0" applyFont="1" applyFill="1" applyAlignment="1">
      <alignment horizontal="center"/>
    </xf>
    <xf numFmtId="0" fontId="3" fillId="16" borderId="0" xfId="0" applyFont="1" applyFill="1" applyAlignment="1">
      <alignment horizontal="center"/>
    </xf>
    <xf numFmtId="0" fontId="5" fillId="17" borderId="3" xfId="0" applyFont="1" applyFill="1" applyBorder="1" applyAlignment="1">
      <alignment horizontal="center" vertical="center" wrapText="1"/>
    </xf>
    <xf numFmtId="9" fontId="3" fillId="8" borderId="0" xfId="1" applyFont="1" applyFill="1" applyAlignment="1">
      <alignment horizontal="center"/>
    </xf>
    <xf numFmtId="0" fontId="5" fillId="2" borderId="5" xfId="0" applyFont="1" applyFill="1" applyBorder="1" applyAlignment="1">
      <alignment horizontal="center"/>
    </xf>
    <xf numFmtId="9" fontId="5" fillId="2" borderId="5" xfId="1" applyFont="1" applyFill="1" applyBorder="1" applyAlignment="1">
      <alignment horizontal="center"/>
    </xf>
    <xf numFmtId="0" fontId="5" fillId="13" borderId="6" xfId="0" applyFont="1" applyFill="1" applyBorder="1" applyAlignment="1">
      <alignment horizontal="center" vertical="center" wrapText="1"/>
    </xf>
    <xf numFmtId="0" fontId="3" fillId="2" borderId="5" xfId="0" applyFont="1" applyFill="1" applyBorder="1" applyAlignment="1">
      <alignment horizontal="center"/>
    </xf>
    <xf numFmtId="9" fontId="3" fillId="2" borderId="5" xfId="1" applyFont="1" applyFill="1" applyBorder="1" applyAlignment="1">
      <alignment horizontal="center"/>
    </xf>
    <xf numFmtId="9" fontId="3" fillId="8" borderId="5" xfId="1" applyFont="1" applyFill="1" applyBorder="1" applyAlignment="1">
      <alignment horizontal="center"/>
    </xf>
    <xf numFmtId="0" fontId="6" fillId="0" borderId="0" xfId="0" applyFont="1" applyAlignment="1">
      <alignment vertical="center"/>
    </xf>
    <xf numFmtId="49" fontId="5" fillId="3" borderId="3"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49" fontId="5" fillId="3" borderId="6" xfId="0" applyNumberFormat="1" applyFont="1" applyFill="1" applyBorder="1" applyAlignment="1">
      <alignment horizontal="center" vertical="center" wrapText="1"/>
    </xf>
    <xf numFmtId="3" fontId="3" fillId="0" borderId="0" xfId="0" applyNumberFormat="1" applyFont="1" applyAlignment="1">
      <alignment horizontal="center"/>
    </xf>
    <xf numFmtId="0" fontId="5" fillId="2" borderId="8" xfId="0" applyFont="1" applyFill="1" applyBorder="1" applyAlignment="1">
      <alignment horizontal="center" vertical="center"/>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9" xfId="0" applyFont="1" applyFill="1" applyBorder="1" applyAlignment="1">
      <alignment horizontal="center" vertical="center" wrapText="1"/>
    </xf>
    <xf numFmtId="3" fontId="3" fillId="0" borderId="1" xfId="0" applyNumberFormat="1" applyFont="1" applyBorder="1" applyAlignment="1">
      <alignment horizontal="center"/>
    </xf>
    <xf numFmtId="17" fontId="2" fillId="8" borderId="1" xfId="0" applyNumberFormat="1" applyFont="1" applyFill="1" applyBorder="1" applyAlignment="1">
      <alignment horizontal="right"/>
    </xf>
    <xf numFmtId="17" fontId="2" fillId="4" borderId="1" xfId="0" applyNumberFormat="1" applyFont="1" applyFill="1" applyBorder="1" applyAlignment="1">
      <alignment horizontal="right" vertical="center" wrapText="1"/>
    </xf>
    <xf numFmtId="17" fontId="2" fillId="4" borderId="1" xfId="0" applyNumberFormat="1" applyFont="1" applyFill="1" applyBorder="1" applyAlignment="1">
      <alignment horizontal="right"/>
    </xf>
    <xf numFmtId="17" fontId="5" fillId="8" borderId="1" xfId="0" applyNumberFormat="1" applyFont="1" applyFill="1" applyBorder="1" applyAlignment="1">
      <alignment horizontal="right"/>
    </xf>
    <xf numFmtId="0" fontId="0" fillId="8" borderId="1" xfId="0" applyFill="1" applyBorder="1"/>
    <xf numFmtId="49" fontId="8" fillId="2" borderId="4" xfId="0" applyNumberFormat="1" applyFont="1" applyFill="1" applyBorder="1" applyAlignment="1">
      <alignment horizontal="center" vertical="center" wrapText="1"/>
    </xf>
    <xf numFmtId="0" fontId="8" fillId="8" borderId="0" xfId="0" applyFont="1" applyFill="1" applyAlignment="1">
      <alignment horizontal="center"/>
    </xf>
    <xf numFmtId="0" fontId="4" fillId="8" borderId="0" xfId="0" applyFont="1" applyFill="1" applyAlignment="1">
      <alignment horizontal="center"/>
    </xf>
    <xf numFmtId="1" fontId="4" fillId="8" borderId="0" xfId="0" applyNumberFormat="1" applyFont="1" applyFill="1" applyAlignment="1">
      <alignment horizontal="center"/>
    </xf>
    <xf numFmtId="0" fontId="5" fillId="2" borderId="4" xfId="0" applyFont="1" applyFill="1" applyBorder="1" applyAlignment="1">
      <alignment horizontal="center" vertical="center" wrapText="1"/>
    </xf>
    <xf numFmtId="1" fontId="4" fillId="8" borderId="1" xfId="0" applyNumberFormat="1" applyFont="1" applyFill="1" applyBorder="1" applyAlignment="1">
      <alignment horizontal="center"/>
    </xf>
    <xf numFmtId="0" fontId="6" fillId="3" borderId="1" xfId="0" applyFont="1" applyFill="1" applyBorder="1" applyAlignment="1">
      <alignment horizontal="center" vertical="center"/>
    </xf>
    <xf numFmtId="0" fontId="5" fillId="2" borderId="4" xfId="0" applyFont="1" applyFill="1" applyBorder="1" applyAlignment="1">
      <alignment horizontal="right" vertical="center"/>
    </xf>
    <xf numFmtId="0" fontId="5" fillId="14" borderId="3" xfId="0" applyFont="1" applyFill="1" applyBorder="1" applyAlignment="1">
      <alignment horizontal="center" vertical="center" wrapText="1"/>
    </xf>
    <xf numFmtId="0" fontId="5" fillId="14" borderId="4" xfId="0" applyFont="1" applyFill="1" applyBorder="1" applyAlignment="1">
      <alignment horizontal="center" vertical="center" wrapText="1"/>
    </xf>
    <xf numFmtId="0" fontId="3" fillId="14" borderId="1" xfId="0" applyFont="1" applyFill="1" applyBorder="1" applyAlignment="1">
      <alignment horizontal="center"/>
    </xf>
    <xf numFmtId="9" fontId="3" fillId="14" borderId="1" xfId="1" applyFont="1" applyFill="1" applyBorder="1" applyAlignment="1">
      <alignment horizontal="center"/>
    </xf>
    <xf numFmtId="0" fontId="3" fillId="20" borderId="0" xfId="0" applyFont="1" applyFill="1" applyAlignment="1">
      <alignment horizontal="center" vertical="center"/>
    </xf>
    <xf numFmtId="0" fontId="3" fillId="20" borderId="1" xfId="0" applyFont="1" applyFill="1" applyBorder="1" applyAlignment="1">
      <alignment horizontal="center" vertical="center"/>
    </xf>
    <xf numFmtId="1" fontId="3" fillId="20" borderId="0" xfId="1" applyNumberFormat="1" applyFont="1" applyFill="1" applyAlignment="1">
      <alignment horizontal="center" vertical="center"/>
    </xf>
    <xf numFmtId="9" fontId="3" fillId="20" borderId="0" xfId="1" applyFont="1" applyFill="1" applyAlignment="1">
      <alignment horizontal="center" vertical="center"/>
    </xf>
    <xf numFmtId="1" fontId="3" fillId="20" borderId="0" xfId="0" applyNumberFormat="1" applyFont="1" applyFill="1" applyAlignment="1">
      <alignment horizontal="center"/>
    </xf>
    <xf numFmtId="9" fontId="3" fillId="20" borderId="1" xfId="1" applyFont="1" applyFill="1" applyBorder="1" applyAlignment="1">
      <alignment horizontal="center"/>
    </xf>
    <xf numFmtId="0" fontId="4" fillId="4" borderId="0" xfId="0" applyFont="1" applyFill="1" applyAlignment="1">
      <alignment horizontal="center"/>
    </xf>
    <xf numFmtId="9" fontId="4" fillId="4" borderId="0" xfId="1" applyFont="1" applyFill="1" applyAlignment="1">
      <alignment horizontal="center"/>
    </xf>
    <xf numFmtId="0" fontId="3" fillId="4" borderId="0" xfId="0" applyFont="1" applyFill="1" applyAlignment="1">
      <alignment horizontal="center"/>
    </xf>
    <xf numFmtId="1" fontId="4" fillId="4" borderId="0" xfId="0" applyNumberFormat="1" applyFont="1" applyFill="1" applyAlignment="1">
      <alignment horizontal="center"/>
    </xf>
    <xf numFmtId="1" fontId="4" fillId="4" borderId="1" xfId="0" applyNumberFormat="1" applyFont="1" applyFill="1" applyBorder="1" applyAlignment="1">
      <alignment horizontal="center"/>
    </xf>
    <xf numFmtId="49" fontId="5" fillId="2" borderId="4" xfId="0" applyNumberFormat="1" applyFont="1" applyFill="1" applyBorder="1" applyAlignment="1">
      <alignment horizontal="right" vertical="center" wrapText="1"/>
    </xf>
    <xf numFmtId="3" fontId="3" fillId="4" borderId="0" xfId="0" applyNumberFormat="1" applyFont="1" applyFill="1" applyAlignment="1">
      <alignment horizontal="center"/>
    </xf>
    <xf numFmtId="17" fontId="8" fillId="8" borderId="1" xfId="0" applyNumberFormat="1" applyFont="1" applyFill="1" applyBorder="1" applyAlignment="1">
      <alignment horizontal="right"/>
    </xf>
    <xf numFmtId="0" fontId="3" fillId="0" borderId="0" xfId="0" applyFont="1"/>
    <xf numFmtId="0" fontId="5" fillId="0" borderId="0" xfId="0" applyFont="1" applyAlignment="1">
      <alignment horizontal="right"/>
    </xf>
    <xf numFmtId="17" fontId="5" fillId="8" borderId="0" xfId="0" applyNumberFormat="1" applyFont="1" applyFill="1" applyAlignment="1">
      <alignment horizontal="right"/>
    </xf>
    <xf numFmtId="0" fontId="3" fillId="4" borderId="0" xfId="0" applyFont="1" applyFill="1" applyAlignment="1">
      <alignment horizontal="center" vertical="center"/>
    </xf>
    <xf numFmtId="9" fontId="3" fillId="4" borderId="0" xfId="1" applyFont="1" applyFill="1" applyAlignment="1">
      <alignment horizontal="center" vertical="center"/>
    </xf>
    <xf numFmtId="0" fontId="5" fillId="2" borderId="10" xfId="0" applyFont="1" applyFill="1" applyBorder="1" applyAlignment="1">
      <alignment horizontal="center" vertical="center" wrapText="1"/>
    </xf>
    <xf numFmtId="165" fontId="3" fillId="4" borderId="0" xfId="3" applyNumberFormat="1" applyFont="1" applyFill="1" applyAlignment="1">
      <alignment horizontal="center" vertical="center"/>
    </xf>
    <xf numFmtId="166" fontId="3" fillId="4" borderId="0" xfId="2" applyNumberFormat="1" applyFont="1" applyFill="1" applyAlignment="1">
      <alignment horizontal="center"/>
    </xf>
    <xf numFmtId="164" fontId="5" fillId="2" borderId="12" xfId="0" applyNumberFormat="1" applyFont="1" applyFill="1" applyBorder="1" applyAlignment="1">
      <alignment horizontal="center" vertical="center" wrapText="1"/>
    </xf>
    <xf numFmtId="0" fontId="3" fillId="0" borderId="11" xfId="0" applyFont="1" applyBorder="1"/>
    <xf numFmtId="164" fontId="3" fillId="4" borderId="0" xfId="0" applyNumberFormat="1" applyFont="1" applyFill="1" applyAlignment="1">
      <alignment horizontal="center"/>
    </xf>
    <xf numFmtId="165" fontId="5" fillId="4" borderId="11" xfId="3" applyNumberFormat="1" applyFont="1" applyFill="1" applyBorder="1" applyAlignment="1">
      <alignment horizontal="center"/>
    </xf>
    <xf numFmtId="0" fontId="5" fillId="2" borderId="12" xfId="0" applyFont="1" applyFill="1" applyBorder="1" applyAlignment="1">
      <alignment horizontal="center" vertical="center" wrapText="1"/>
    </xf>
    <xf numFmtId="165" fontId="5" fillId="4" borderId="11" xfId="3" applyNumberFormat="1" applyFont="1" applyFill="1" applyBorder="1" applyAlignment="1">
      <alignment horizontal="center" vertical="center"/>
    </xf>
    <xf numFmtId="0" fontId="0" fillId="21" borderId="13" xfId="0" applyFill="1" applyBorder="1"/>
    <xf numFmtId="0" fontId="0" fillId="21" borderId="14" xfId="0" applyFill="1" applyBorder="1"/>
    <xf numFmtId="0" fontId="11" fillId="21" borderId="2" xfId="0" applyFont="1" applyFill="1" applyBorder="1"/>
    <xf numFmtId="0" fontId="11" fillId="8" borderId="0" xfId="0" applyFont="1" applyFill="1"/>
    <xf numFmtId="0" fontId="0" fillId="8" borderId="0" xfId="0" applyFill="1"/>
    <xf numFmtId="0" fontId="11" fillId="21" borderId="15" xfId="0" applyFont="1" applyFill="1" applyBorder="1"/>
    <xf numFmtId="0" fontId="11" fillId="21" borderId="13" xfId="0" applyFont="1" applyFill="1" applyBorder="1"/>
    <xf numFmtId="0" fontId="11" fillId="21" borderId="16" xfId="0" applyFont="1" applyFill="1" applyBorder="1"/>
    <xf numFmtId="0" fontId="13" fillId="21" borderId="1" xfId="0" applyFont="1" applyFill="1" applyBorder="1"/>
    <xf numFmtId="0" fontId="14" fillId="21" borderId="0" xfId="0" applyFont="1" applyFill="1"/>
    <xf numFmtId="0" fontId="13" fillId="21" borderId="0" xfId="0" applyFont="1" applyFill="1"/>
    <xf numFmtId="0" fontId="15" fillId="21" borderId="0" xfId="0" applyFont="1" applyFill="1"/>
    <xf numFmtId="0" fontId="15" fillId="21" borderId="0" xfId="0" applyFont="1" applyFill="1" applyAlignment="1">
      <alignment horizontal="left"/>
    </xf>
    <xf numFmtId="14" fontId="14" fillId="21" borderId="0" xfId="0" applyNumberFormat="1" applyFont="1" applyFill="1" applyAlignment="1">
      <alignment horizontal="left"/>
    </xf>
    <xf numFmtId="0" fontId="14" fillId="21" borderId="0" xfId="0" applyFont="1" applyFill="1" applyAlignment="1">
      <alignment horizontal="left"/>
    </xf>
    <xf numFmtId="0" fontId="15" fillId="21" borderId="0" xfId="0" applyFont="1" applyFill="1" applyAlignment="1">
      <alignment horizontal="left" vertical="top"/>
    </xf>
    <xf numFmtId="0" fontId="14" fillId="21" borderId="3" xfId="0" applyFont="1" applyFill="1" applyBorder="1"/>
    <xf numFmtId="0" fontId="13" fillId="21" borderId="3" xfId="0" applyFont="1" applyFill="1" applyBorder="1"/>
    <xf numFmtId="0" fontId="13" fillId="21" borderId="4" xfId="0" applyFont="1" applyFill="1" applyBorder="1"/>
    <xf numFmtId="0" fontId="16" fillId="21" borderId="0" xfId="4" applyFont="1" applyFill="1" applyBorder="1"/>
    <xf numFmtId="0" fontId="17" fillId="21" borderId="0" xfId="0" applyFont="1" applyFill="1"/>
    <xf numFmtId="0" fontId="8" fillId="0" borderId="0" xfId="0" applyFont="1" applyAlignment="1">
      <alignment horizontal="center"/>
    </xf>
    <xf numFmtId="17" fontId="5" fillId="4" borderId="1" xfId="0" applyNumberFormat="1" applyFont="1" applyFill="1" applyBorder="1" applyAlignment="1">
      <alignment horizontal="right" vertical="center" wrapText="1"/>
    </xf>
    <xf numFmtId="0" fontId="8" fillId="4" borderId="0" xfId="0" applyFont="1" applyFill="1" applyAlignment="1">
      <alignment horizontal="center"/>
    </xf>
    <xf numFmtId="0" fontId="8" fillId="4" borderId="0" xfId="0" applyFont="1" applyFill="1" applyAlignment="1">
      <alignment horizontal="center" wrapText="1"/>
    </xf>
    <xf numFmtId="0" fontId="8" fillId="4" borderId="1" xfId="0" applyFont="1" applyFill="1" applyBorder="1" applyAlignment="1">
      <alignment horizontal="center"/>
    </xf>
    <xf numFmtId="17" fontId="5" fillId="4" borderId="1" xfId="0" applyNumberFormat="1" applyFont="1" applyFill="1" applyBorder="1" applyAlignment="1">
      <alignment horizontal="right"/>
    </xf>
    <xf numFmtId="0" fontId="3" fillId="22" borderId="0" xfId="0" applyFont="1" applyFill="1" applyAlignment="1">
      <alignment horizontal="center"/>
    </xf>
    <xf numFmtId="9" fontId="3" fillId="4" borderId="0" xfId="1" applyFont="1" applyFill="1" applyAlignment="1">
      <alignment horizontal="center"/>
    </xf>
    <xf numFmtId="17" fontId="5" fillId="4" borderId="17" xfId="0" applyNumberFormat="1" applyFont="1" applyFill="1" applyBorder="1" applyAlignment="1">
      <alignment horizontal="right"/>
    </xf>
    <xf numFmtId="0" fontId="8" fillId="4" borderId="18" xfId="0" applyFont="1" applyFill="1" applyBorder="1" applyAlignment="1">
      <alignment horizontal="center"/>
    </xf>
    <xf numFmtId="0" fontId="4" fillId="4" borderId="18" xfId="0" applyFont="1" applyFill="1" applyBorder="1" applyAlignment="1">
      <alignment horizontal="center"/>
    </xf>
    <xf numFmtId="1" fontId="4" fillId="4" borderId="18" xfId="0" applyNumberFormat="1" applyFont="1" applyFill="1" applyBorder="1" applyAlignment="1">
      <alignment horizontal="center"/>
    </xf>
    <xf numFmtId="1" fontId="4" fillId="4" borderId="17" xfId="0" applyNumberFormat="1" applyFont="1" applyFill="1" applyBorder="1" applyAlignment="1">
      <alignment horizontal="center"/>
    </xf>
    <xf numFmtId="0" fontId="3" fillId="22" borderId="18" xfId="0" applyFont="1" applyFill="1" applyBorder="1" applyAlignment="1">
      <alignment horizontal="center"/>
    </xf>
    <xf numFmtId="0" fontId="3" fillId="5" borderId="18" xfId="0" applyFont="1" applyFill="1" applyBorder="1" applyAlignment="1">
      <alignment horizontal="center"/>
    </xf>
    <xf numFmtId="0" fontId="3" fillId="7" borderId="18" xfId="0" applyFont="1" applyFill="1" applyBorder="1" applyAlignment="1">
      <alignment horizontal="center"/>
    </xf>
    <xf numFmtId="9" fontId="3" fillId="4" borderId="18" xfId="1" applyFont="1" applyFill="1" applyBorder="1" applyAlignment="1">
      <alignment horizontal="center"/>
    </xf>
    <xf numFmtId="0" fontId="19" fillId="6" borderId="19" xfId="0" applyFont="1" applyFill="1" applyBorder="1" applyAlignment="1">
      <alignment vertical="center"/>
    </xf>
    <xf numFmtId="0" fontId="19" fillId="6" borderId="18" xfId="0" applyFont="1" applyFill="1" applyBorder="1" applyAlignment="1">
      <alignment vertical="center"/>
    </xf>
    <xf numFmtId="0" fontId="20" fillId="0" borderId="0" xfId="0" applyFont="1" applyAlignment="1">
      <alignment vertical="center"/>
    </xf>
    <xf numFmtId="0" fontId="11" fillId="0" borderId="0" xfId="0" applyFont="1"/>
    <xf numFmtId="0" fontId="11" fillId="0" borderId="0" xfId="0" applyFont="1" applyAlignment="1">
      <alignment vertical="center"/>
    </xf>
    <xf numFmtId="0" fontId="21" fillId="0" borderId="0" xfId="0" applyFont="1" applyAlignment="1">
      <alignment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5" fillId="2" borderId="1" xfId="0" applyFont="1" applyFill="1" applyBorder="1" applyAlignment="1">
      <alignment horizontal="center" vertical="center" wrapText="1"/>
    </xf>
    <xf numFmtId="0" fontId="5" fillId="13" borderId="0" xfId="0" applyFont="1" applyFill="1" applyAlignment="1">
      <alignment horizontal="center" vertical="center" wrapText="1"/>
    </xf>
    <xf numFmtId="0" fontId="5" fillId="13" borderId="1" xfId="0" applyFont="1" applyFill="1" applyBorder="1" applyAlignment="1">
      <alignment horizontal="center" vertical="center" wrapText="1"/>
    </xf>
    <xf numFmtId="0" fontId="5" fillId="14" borderId="0" xfId="0" applyFont="1" applyFill="1" applyAlignment="1">
      <alignment horizontal="center" vertical="center" wrapText="1"/>
    </xf>
    <xf numFmtId="0" fontId="5" fillId="14" borderId="1" xfId="0" applyFont="1" applyFill="1" applyBorder="1" applyAlignment="1">
      <alignment horizontal="center" vertical="center" wrapText="1"/>
    </xf>
    <xf numFmtId="0" fontId="5" fillId="17" borderId="6" xfId="0" applyFont="1" applyFill="1" applyBorder="1" applyAlignment="1">
      <alignment horizontal="center" vertical="center" wrapText="1"/>
    </xf>
    <xf numFmtId="0" fontId="5" fillId="24" borderId="0" xfId="0" applyFont="1" applyFill="1" applyAlignment="1">
      <alignment horizontal="center" vertical="center" wrapText="1"/>
    </xf>
    <xf numFmtId="0" fontId="0" fillId="25" borderId="0" xfId="0" applyFill="1" applyAlignment="1">
      <alignment horizontal="center"/>
    </xf>
    <xf numFmtId="0" fontId="3" fillId="25" borderId="0" xfId="0" applyFont="1" applyFill="1" applyAlignment="1">
      <alignment horizontal="center"/>
    </xf>
    <xf numFmtId="9" fontId="3" fillId="25" borderId="0" xfId="1" applyFont="1" applyFill="1" applyAlignment="1">
      <alignment horizontal="center"/>
    </xf>
    <xf numFmtId="0" fontId="6" fillId="23" borderId="0" xfId="0" applyFont="1" applyFill="1" applyAlignment="1">
      <alignment horizontal="center" vertical="center"/>
    </xf>
    <xf numFmtId="3" fontId="0" fillId="0" borderId="0" xfId="0" applyNumberFormat="1"/>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3" fillId="0" borderId="0" xfId="0" applyFont="1" applyAlignment="1">
      <alignment horizontal="left"/>
    </xf>
    <xf numFmtId="0" fontId="5" fillId="0" borderId="2" xfId="0" applyFont="1" applyBorder="1" applyAlignment="1">
      <alignment horizontal="center"/>
    </xf>
    <xf numFmtId="165" fontId="8" fillId="4" borderId="11" xfId="3" applyNumberFormat="1" applyFont="1" applyFill="1" applyBorder="1" applyAlignment="1">
      <alignment horizontal="center"/>
    </xf>
    <xf numFmtId="0" fontId="0" fillId="0" borderId="2" xfId="0" applyBorder="1"/>
    <xf numFmtId="166" fontId="3" fillId="4" borderId="1" xfId="2" applyNumberFormat="1" applyFont="1" applyFill="1" applyBorder="1" applyAlignment="1">
      <alignment horizontal="center"/>
    </xf>
    <xf numFmtId="166" fontId="4" fillId="4" borderId="1" xfId="2" applyNumberFormat="1" applyFont="1" applyFill="1" applyBorder="1" applyAlignment="1">
      <alignment horizontal="center"/>
    </xf>
    <xf numFmtId="166" fontId="5" fillId="2" borderId="10" xfId="2" applyNumberFormat="1" applyFont="1" applyFill="1" applyBorder="1" applyAlignment="1">
      <alignment horizontal="center" vertical="center" wrapText="1"/>
    </xf>
    <xf numFmtId="166" fontId="3" fillId="4" borderId="0" xfId="2" applyNumberFormat="1" applyFont="1" applyFill="1" applyAlignment="1">
      <alignment horizontal="center" vertical="center"/>
    </xf>
    <xf numFmtId="166" fontId="3" fillId="0" borderId="0" xfId="2" applyNumberFormat="1" applyFont="1"/>
    <xf numFmtId="0" fontId="13" fillId="21" borderId="0" xfId="0" applyFont="1" applyFill="1" applyAlignment="1">
      <alignment horizontal="left"/>
    </xf>
    <xf numFmtId="0" fontId="14" fillId="21" borderId="0" xfId="0" applyFont="1" applyFill="1" applyAlignment="1">
      <alignment horizontal="left" vertical="top" wrapText="1"/>
    </xf>
    <xf numFmtId="0" fontId="12" fillId="8" borderId="0" xfId="0" applyFont="1" applyFill="1" applyAlignment="1">
      <alignment horizontal="center" vertical="center"/>
    </xf>
    <xf numFmtId="0" fontId="15" fillId="21" borderId="0" xfId="0" applyFont="1" applyFill="1" applyAlignment="1">
      <alignment horizontal="left"/>
    </xf>
    <xf numFmtId="0" fontId="6" fillId="23" borderId="7" xfId="0" applyFont="1" applyFill="1" applyBorder="1" applyAlignment="1">
      <alignment horizontal="center" vertical="center"/>
    </xf>
    <xf numFmtId="0" fontId="6" fillId="23" borderId="0" xfId="0" applyFont="1" applyFill="1" applyAlignment="1">
      <alignment horizontal="center" vertical="center"/>
    </xf>
    <xf numFmtId="0" fontId="7" fillId="18" borderId="7" xfId="0" applyFont="1" applyFill="1" applyBorder="1" applyAlignment="1">
      <alignment horizontal="center" vertical="center"/>
    </xf>
    <xf numFmtId="0" fontId="7" fillId="18" borderId="0" xfId="0" applyFont="1" applyFill="1" applyAlignment="1">
      <alignment horizontal="center" vertical="center"/>
    </xf>
    <xf numFmtId="0" fontId="7" fillId="18" borderId="5" xfId="0" applyFont="1" applyFill="1" applyBorder="1" applyAlignment="1">
      <alignment horizontal="center" vertical="center"/>
    </xf>
    <xf numFmtId="0" fontId="6" fillId="19" borderId="2" xfId="0" applyFont="1" applyFill="1" applyBorder="1" applyAlignment="1">
      <alignment horizontal="center" vertical="center"/>
    </xf>
    <xf numFmtId="0" fontId="6" fillId="19" borderId="0" xfId="0" applyFont="1" applyFill="1" applyAlignment="1">
      <alignment horizontal="center" vertical="center"/>
    </xf>
    <xf numFmtId="0" fontId="6" fillId="19" borderId="1" xfId="0" applyFont="1" applyFill="1" applyBorder="1" applyAlignment="1">
      <alignment horizontal="center" vertical="center"/>
    </xf>
    <xf numFmtId="0" fontId="9" fillId="25" borderId="0" xfId="0" applyFont="1" applyFill="1" applyAlignment="1">
      <alignment horizontal="left" vertical="center" wrapText="1"/>
    </xf>
    <xf numFmtId="0" fontId="6" fillId="3" borderId="0" xfId="0" applyFont="1" applyFill="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19" borderId="5" xfId="0" applyFont="1" applyFill="1" applyBorder="1" applyAlignment="1">
      <alignment horizontal="center" vertical="center"/>
    </xf>
    <xf numFmtId="0" fontId="6" fillId="12" borderId="7" xfId="0" applyFont="1" applyFill="1" applyBorder="1" applyAlignment="1">
      <alignment horizontal="center" vertical="center"/>
    </xf>
    <xf numFmtId="0" fontId="6" fillId="12" borderId="0" xfId="0" applyFont="1" applyFill="1" applyAlignment="1">
      <alignment horizontal="center" vertical="center"/>
    </xf>
    <xf numFmtId="0" fontId="6" fillId="12" borderId="5" xfId="0" applyFont="1" applyFill="1" applyBorder="1" applyAlignment="1">
      <alignment horizontal="center" vertical="center"/>
    </xf>
    <xf numFmtId="0" fontId="18" fillId="5" borderId="20" xfId="0" applyFont="1" applyFill="1" applyBorder="1" applyAlignment="1">
      <alignment horizontal="left" vertical="top" wrapText="1"/>
    </xf>
    <xf numFmtId="0" fontId="18" fillId="5" borderId="0" xfId="0" applyFont="1" applyFill="1" applyAlignment="1">
      <alignment horizontal="left" vertical="top" wrapText="1"/>
    </xf>
    <xf numFmtId="0" fontId="9" fillId="12" borderId="2" xfId="0" applyFont="1" applyFill="1" applyBorder="1" applyAlignment="1">
      <alignment horizontal="center" vertical="center"/>
    </xf>
    <xf numFmtId="0" fontId="9" fillId="12" borderId="0" xfId="0" applyFont="1" applyFill="1" applyAlignment="1">
      <alignment horizontal="center" vertical="center"/>
    </xf>
    <xf numFmtId="0" fontId="9" fillId="12" borderId="1" xfId="0" applyFont="1" applyFill="1" applyBorder="1" applyAlignment="1">
      <alignment horizontal="center" vertical="center"/>
    </xf>
    <xf numFmtId="0" fontId="9" fillId="3" borderId="0" xfId="0" applyFont="1" applyFill="1" applyAlignment="1">
      <alignment horizontal="center" vertical="center"/>
    </xf>
    <xf numFmtId="0" fontId="9" fillId="3" borderId="1" xfId="0" applyFont="1" applyFill="1" applyBorder="1" applyAlignment="1">
      <alignment horizontal="center" vertical="center"/>
    </xf>
  </cellXfs>
  <cellStyles count="5">
    <cellStyle name="Comma" xfId="2" builtinId="3"/>
    <cellStyle name="Currency" xfId="3" builtinId="4"/>
    <cellStyle name="Hyperlink" xfId="4" builtinId="8"/>
    <cellStyle name="Normal" xfId="0" builtinId="0"/>
    <cellStyle name="Percent" xfId="1" builtinId="5"/>
  </cellStyles>
  <dxfs count="0"/>
  <tableStyles count="0" defaultTableStyle="TableStyleMedium2" defaultPivotStyle="PivotStyleLight16"/>
  <colors>
    <mruColors>
      <color rgb="FFDA291C"/>
      <color rgb="FF664E82"/>
      <color rgb="FFED7D31"/>
      <color rgb="FF728F41"/>
      <color rgb="FFC9DAAE"/>
      <color rgb="FFCCC0DA"/>
      <color rgb="FFF4ACA6"/>
      <color rgb="FF8064A2"/>
      <color rgb="FFF4F9F1"/>
      <color rgb="FFB1A0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Dwellings consented</a:t>
            </a:r>
          </a:p>
        </c:rich>
      </c:tx>
      <c:overlay val="0"/>
    </c:title>
    <c:autoTitleDeleted val="0"/>
    <c:plotArea>
      <c:layout/>
      <c:barChart>
        <c:barDir val="col"/>
        <c:grouping val="clustered"/>
        <c:varyColors val="0"/>
        <c:ser>
          <c:idx val="0"/>
          <c:order val="0"/>
          <c:tx>
            <c:strRef>
              <c:f>'Dwellings Consented'!$F$2</c:f>
              <c:strCache>
                <c:ptCount val="1"/>
                <c:pt idx="0">
                  <c:v>All dwellings consented</c:v>
                </c:pt>
              </c:strCache>
            </c:strRef>
          </c:tx>
          <c:spPr>
            <a:solidFill>
              <a:schemeClr val="accent1">
                <a:lumMod val="75000"/>
              </a:schemeClr>
            </a:solidFill>
            <a:ln>
              <a:noFill/>
            </a:ln>
          </c:spPr>
          <c:invertIfNegative val="0"/>
          <c:dLbls>
            <c:numFmt formatCode="#,##0" sourceLinked="0"/>
            <c:spPr>
              <a:noFill/>
              <a:ln>
                <a:noFill/>
              </a:ln>
              <a:effectLst/>
            </c:spPr>
            <c:txPr>
              <a:bodyPr rot="-5400000" vert="horz"/>
              <a:lstStyle/>
              <a:p>
                <a:pPr>
                  <a:defRPr sz="800">
                    <a:solidFill>
                      <a:schemeClr val="bg1">
                        <a:alpha val="67000"/>
                      </a:schemeClr>
                    </a:solidFil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Consented'!$A$151:$A$175</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Consented'!$F$151:$F$175</c:f>
              <c:numCache>
                <c:formatCode>General</c:formatCode>
                <c:ptCount val="25"/>
                <c:pt idx="0">
                  <c:v>1276</c:v>
                </c:pt>
                <c:pt idx="1">
                  <c:v>744</c:v>
                </c:pt>
                <c:pt idx="2">
                  <c:v>1290</c:v>
                </c:pt>
                <c:pt idx="3">
                  <c:v>1228</c:v>
                </c:pt>
                <c:pt idx="4">
                  <c:v>1362</c:v>
                </c:pt>
                <c:pt idx="5">
                  <c:v>1221</c:v>
                </c:pt>
                <c:pt idx="6">
                  <c:v>1206</c:v>
                </c:pt>
                <c:pt idx="7">
                  <c:v>952</c:v>
                </c:pt>
                <c:pt idx="8">
                  <c:v>867</c:v>
                </c:pt>
                <c:pt idx="9">
                  <c:v>1086</c:v>
                </c:pt>
                <c:pt idx="10">
                  <c:v>1535</c:v>
                </c:pt>
                <c:pt idx="11">
                  <c:v>981</c:v>
                </c:pt>
                <c:pt idx="12">
                  <c:v>1392</c:v>
                </c:pt>
                <c:pt idx="13">
                  <c:v>1175</c:v>
                </c:pt>
                <c:pt idx="14">
                  <c:v>1342</c:v>
                </c:pt>
                <c:pt idx="15">
                  <c:v>1376</c:v>
                </c:pt>
                <c:pt idx="16">
                  <c:v>1627</c:v>
                </c:pt>
                <c:pt idx="17">
                  <c:v>1478</c:v>
                </c:pt>
                <c:pt idx="18">
                  <c:v>1441</c:v>
                </c:pt>
                <c:pt idx="19">
                  <c:v>1317</c:v>
                </c:pt>
                <c:pt idx="20">
                  <c:v>1029</c:v>
                </c:pt>
                <c:pt idx="21">
                  <c:v>1279</c:v>
                </c:pt>
                <c:pt idx="22">
                  <c:v>1548</c:v>
                </c:pt>
                <c:pt idx="23">
                  <c:v>1683</c:v>
                </c:pt>
                <c:pt idx="24">
                  <c:v>1567</c:v>
                </c:pt>
              </c:numCache>
            </c:numRef>
          </c:val>
          <c:extLst>
            <c:ext xmlns:c16="http://schemas.microsoft.com/office/drawing/2014/chart" uri="{C3380CC4-5D6E-409C-BE32-E72D297353CC}">
              <c16:uniqueId val="{00000000-AF20-4896-86C1-1D82EA262425}"/>
            </c:ext>
          </c:extLst>
        </c:ser>
        <c:dLbls>
          <c:showLegendKey val="0"/>
          <c:showVal val="0"/>
          <c:showCatName val="0"/>
          <c:showSerName val="0"/>
          <c:showPercent val="0"/>
          <c:showBubbleSize val="0"/>
        </c:dLbls>
        <c:gapWidth val="30"/>
        <c:axId val="187620352"/>
        <c:axId val="187716352"/>
      </c:barChart>
      <c:dateAx>
        <c:axId val="187620352"/>
        <c:scaling>
          <c:orientation val="minMax"/>
        </c:scaling>
        <c:delete val="0"/>
        <c:axPos val="b"/>
        <c:numFmt formatCode="mmm\-yy" sourceLinked="1"/>
        <c:majorTickMark val="out"/>
        <c:minorTickMark val="none"/>
        <c:tickLblPos val="nextTo"/>
        <c:txPr>
          <a:bodyPr rot="-5400000" vert="horz"/>
          <a:lstStyle/>
          <a:p>
            <a:pPr>
              <a:defRPr sz="800">
                <a:solidFill>
                  <a:schemeClr val="accent1">
                    <a:lumMod val="75000"/>
                  </a:schemeClr>
                </a:solidFill>
              </a:defRPr>
            </a:pPr>
            <a:endParaRPr lang="en-US"/>
          </a:p>
        </c:txPr>
        <c:crossAx val="187716352"/>
        <c:crosses val="autoZero"/>
        <c:auto val="1"/>
        <c:lblOffset val="100"/>
        <c:baseTimeUnit val="months"/>
      </c:dateAx>
      <c:valAx>
        <c:axId val="187716352"/>
        <c:scaling>
          <c:orientation val="minMax"/>
          <c:min val="0"/>
        </c:scaling>
        <c:delete val="0"/>
        <c:axPos val="l"/>
        <c:majorGridlines>
          <c:spPr>
            <a:ln>
              <a:solidFill>
                <a:schemeClr val="accent5">
                  <a:lumMod val="40000"/>
                  <a:lumOff val="60000"/>
                </a:schemeClr>
              </a:solidFill>
            </a:ln>
          </c:spPr>
        </c:majorGridlines>
        <c:numFmt formatCode="#,##0" sourceLinked="0"/>
        <c:majorTickMark val="out"/>
        <c:minorTickMark val="none"/>
        <c:tickLblPos val="nextTo"/>
        <c:spPr>
          <a:ln>
            <a:noFill/>
          </a:ln>
        </c:spPr>
        <c:txPr>
          <a:bodyPr/>
          <a:lstStyle/>
          <a:p>
            <a:pPr>
              <a:defRPr sz="800">
                <a:solidFill>
                  <a:schemeClr val="accent1">
                    <a:lumMod val="75000"/>
                  </a:schemeClr>
                </a:solidFill>
              </a:defRPr>
            </a:pPr>
            <a:endParaRPr lang="en-US"/>
          </a:p>
        </c:txPr>
        <c:crossAx val="187620352"/>
        <c:crosses val="autoZero"/>
        <c:crossBetween val="between"/>
      </c:valAx>
    </c:plotArea>
    <c:plotVisOnly val="1"/>
    <c:dispBlanksAs val="gap"/>
    <c:showDLblsOverMax val="0"/>
  </c:chart>
  <c:spPr>
    <a:solidFill>
      <a:schemeClr val="bg1"/>
    </a:solidFill>
    <a:ln>
      <a:noFill/>
    </a:ln>
  </c:spPr>
  <c:txPr>
    <a:bodyPr/>
    <a:lstStyle/>
    <a:p>
      <a:pPr>
        <a:defRPr>
          <a:latin typeface="+mn-lt"/>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Residential parcels created by</a:t>
            </a:r>
            <a:r>
              <a:rPr lang="en-NZ" sz="1200" baseline="0"/>
              <a:t> Auckland Plan monitoring boundaries</a:t>
            </a:r>
            <a:endParaRPr lang="en-NZ" sz="1200"/>
          </a:p>
        </c:rich>
      </c:tx>
      <c:overlay val="0"/>
    </c:title>
    <c:autoTitleDeleted val="0"/>
    <c:plotArea>
      <c:layout/>
      <c:barChart>
        <c:barDir val="col"/>
        <c:grouping val="stacked"/>
        <c:varyColors val="0"/>
        <c:ser>
          <c:idx val="0"/>
          <c:order val="0"/>
          <c:tx>
            <c:strRef>
              <c:f>'Residential Parcels Created'!$J$2</c:f>
              <c:strCache>
                <c:ptCount val="1"/>
                <c:pt idx="0">
                  <c:v>Inside
2010 MUL</c:v>
                </c:pt>
              </c:strCache>
            </c:strRef>
          </c:tx>
          <c:spPr>
            <a:solidFill>
              <a:schemeClr val="accent1">
                <a:lumMod val="75000"/>
              </a:schemeClr>
            </a:solidFill>
          </c:spPr>
          <c:invertIfNegative val="0"/>
          <c:dLbls>
            <c:dLbl>
              <c:idx val="14"/>
              <c:spPr>
                <a:noFill/>
                <a:ln>
                  <a:noFill/>
                </a:ln>
                <a:effectLst/>
              </c:spPr>
              <c:txPr>
                <a:bodyPr wrap="square" lIns="38100" tIns="19050" rIns="38100" bIns="19050" anchor="ctr">
                  <a:noAutofit/>
                </a:bodyPr>
                <a:lstStyle/>
                <a:p>
                  <a:pPr>
                    <a:defRPr sz="800">
                      <a:solidFill>
                        <a:schemeClr val="accent1">
                          <a:lumMod val="20000"/>
                          <a:lumOff val="80000"/>
                        </a:schemeClr>
                      </a:solidFill>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6.0323785803237849E-2"/>
                      <c:h val="6.5225184386845797E-2"/>
                    </c:manualLayout>
                  </c15:layout>
                </c:ext>
                <c:ext xmlns:c16="http://schemas.microsoft.com/office/drawing/2014/chart" uri="{C3380CC4-5D6E-409C-BE32-E72D297353CC}">
                  <c16:uniqueId val="{00000000-6740-477B-BE1B-FE456AA21083}"/>
                </c:ext>
              </c:extLst>
            </c:dLbl>
            <c:spPr>
              <a:noFill/>
              <a:ln>
                <a:noFill/>
              </a:ln>
              <a:effectLst/>
            </c:spPr>
            <c:txPr>
              <a:bodyPr wrap="square" lIns="38100" tIns="19050" rIns="38100" bIns="19050" anchor="ctr">
                <a:spAutoFit/>
              </a:bodyPr>
              <a:lstStyle/>
              <a:p>
                <a:pPr>
                  <a:defRPr sz="800">
                    <a:solidFill>
                      <a:schemeClr val="accent1">
                        <a:lumMod val="20000"/>
                        <a:lumOff val="8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'Residential Parcels Created'!$A$131:$A$155</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'Residential Parcels Created'!$J$131:$J$155</c:f>
              <c:numCache>
                <c:formatCode>General</c:formatCode>
                <c:ptCount val="25"/>
                <c:pt idx="0">
                  <c:v>926</c:v>
                </c:pt>
                <c:pt idx="1">
                  <c:v>1063</c:v>
                </c:pt>
                <c:pt idx="2">
                  <c:v>1125</c:v>
                </c:pt>
                <c:pt idx="3">
                  <c:v>1301</c:v>
                </c:pt>
                <c:pt idx="4">
                  <c:v>944</c:v>
                </c:pt>
                <c:pt idx="5">
                  <c:v>1601</c:v>
                </c:pt>
                <c:pt idx="6">
                  <c:v>551</c:v>
                </c:pt>
                <c:pt idx="7">
                  <c:v>751</c:v>
                </c:pt>
                <c:pt idx="8">
                  <c:v>846</c:v>
                </c:pt>
                <c:pt idx="9">
                  <c:v>1338</c:v>
                </c:pt>
                <c:pt idx="10">
                  <c:v>480</c:v>
                </c:pt>
                <c:pt idx="11">
                  <c:v>1358</c:v>
                </c:pt>
                <c:pt idx="12">
                  <c:v>1021</c:v>
                </c:pt>
                <c:pt idx="13">
                  <c:v>1015</c:v>
                </c:pt>
                <c:pt idx="14">
                  <c:v>1063</c:v>
                </c:pt>
                <c:pt idx="15">
                  <c:v>1115</c:v>
                </c:pt>
                <c:pt idx="16">
                  <c:v>772</c:v>
                </c:pt>
                <c:pt idx="17">
                  <c:v>596</c:v>
                </c:pt>
                <c:pt idx="18">
                  <c:v>875</c:v>
                </c:pt>
                <c:pt idx="19">
                  <c:v>1016</c:v>
                </c:pt>
                <c:pt idx="20">
                  <c:v>1146</c:v>
                </c:pt>
                <c:pt idx="21">
                  <c:v>1069</c:v>
                </c:pt>
                <c:pt idx="22">
                  <c:v>820</c:v>
                </c:pt>
                <c:pt idx="23">
                  <c:v>1174</c:v>
                </c:pt>
                <c:pt idx="24">
                  <c:v>1530</c:v>
                </c:pt>
              </c:numCache>
            </c:numRef>
          </c:val>
          <c:extLst>
            <c:ext xmlns:c16="http://schemas.microsoft.com/office/drawing/2014/chart" uri="{C3380CC4-5D6E-409C-BE32-E72D297353CC}">
              <c16:uniqueId val="{00000000-9D41-41BE-A1B0-A2B36B3AB780}"/>
            </c:ext>
          </c:extLst>
        </c:ser>
        <c:ser>
          <c:idx val="1"/>
          <c:order val="1"/>
          <c:tx>
            <c:strRef>
              <c:f>'Residential Parcels Created'!$P$2</c:f>
              <c:strCache>
                <c:ptCount val="1"/>
                <c:pt idx="0">
                  <c:v>Between 2010 MUL and RUB</c:v>
                </c:pt>
              </c:strCache>
            </c:strRef>
          </c:tx>
          <c:spPr>
            <a:solidFill>
              <a:schemeClr val="accent6">
                <a:lumMod val="40000"/>
                <a:lumOff val="60000"/>
              </a:schemeClr>
            </a:solidFill>
          </c:spPr>
          <c:invertIfNegative val="0"/>
          <c:dLbls>
            <c:spPr>
              <a:noFill/>
              <a:ln>
                <a:noFill/>
              </a:ln>
              <a:effectLst/>
            </c:spPr>
            <c:txPr>
              <a:bodyPr wrap="square" lIns="38100" tIns="19050" rIns="38100" bIns="19050" anchor="ctr">
                <a:spAutoFit/>
              </a:bodyPr>
              <a:lstStyle/>
              <a:p>
                <a:pPr>
                  <a:defRPr sz="800">
                    <a:solidFill>
                      <a:schemeClr val="accent6">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'Residential Parcels Created'!$A$131:$A$155</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'Residential Parcels Created'!$P$131:$P$155</c:f>
              <c:numCache>
                <c:formatCode>0</c:formatCode>
                <c:ptCount val="25"/>
                <c:pt idx="0">
                  <c:v>332</c:v>
                </c:pt>
                <c:pt idx="1">
                  <c:v>65</c:v>
                </c:pt>
                <c:pt idx="2">
                  <c:v>299</c:v>
                </c:pt>
                <c:pt idx="3">
                  <c:v>139</c:v>
                </c:pt>
                <c:pt idx="4">
                  <c:v>175</c:v>
                </c:pt>
                <c:pt idx="5">
                  <c:v>100</c:v>
                </c:pt>
                <c:pt idx="6">
                  <c:v>53</c:v>
                </c:pt>
                <c:pt idx="7">
                  <c:v>118</c:v>
                </c:pt>
                <c:pt idx="8">
                  <c:v>121</c:v>
                </c:pt>
                <c:pt idx="9">
                  <c:v>98</c:v>
                </c:pt>
                <c:pt idx="10">
                  <c:v>0</c:v>
                </c:pt>
                <c:pt idx="11">
                  <c:v>55</c:v>
                </c:pt>
                <c:pt idx="12">
                  <c:v>195</c:v>
                </c:pt>
                <c:pt idx="13">
                  <c:v>222</c:v>
                </c:pt>
                <c:pt idx="14">
                  <c:v>279</c:v>
                </c:pt>
                <c:pt idx="15">
                  <c:v>122</c:v>
                </c:pt>
                <c:pt idx="16">
                  <c:v>145</c:v>
                </c:pt>
                <c:pt idx="17">
                  <c:v>739</c:v>
                </c:pt>
                <c:pt idx="18">
                  <c:v>217</c:v>
                </c:pt>
                <c:pt idx="19">
                  <c:v>181</c:v>
                </c:pt>
                <c:pt idx="20">
                  <c:v>210</c:v>
                </c:pt>
                <c:pt idx="21">
                  <c:v>52</c:v>
                </c:pt>
                <c:pt idx="22">
                  <c:v>164</c:v>
                </c:pt>
                <c:pt idx="23">
                  <c:v>345</c:v>
                </c:pt>
                <c:pt idx="24">
                  <c:v>112</c:v>
                </c:pt>
              </c:numCache>
            </c:numRef>
          </c:val>
          <c:extLst>
            <c:ext xmlns:c16="http://schemas.microsoft.com/office/drawing/2014/chart" uri="{C3380CC4-5D6E-409C-BE32-E72D297353CC}">
              <c16:uniqueId val="{00000001-9D41-41BE-A1B0-A2B36B3AB780}"/>
            </c:ext>
          </c:extLst>
        </c:ser>
        <c:ser>
          <c:idx val="2"/>
          <c:order val="2"/>
          <c:tx>
            <c:strRef>
              <c:f>'Residential Parcels Created'!$Q$2</c:f>
              <c:strCache>
                <c:ptCount val="1"/>
                <c:pt idx="0">
                  <c:v>Outside RUB</c:v>
                </c:pt>
              </c:strCache>
            </c:strRef>
          </c:tx>
          <c:spPr>
            <a:solidFill>
              <a:schemeClr val="accent6">
                <a:lumMod val="75000"/>
              </a:schemeClr>
            </a:solidFill>
          </c:spPr>
          <c:invertIfNegative val="0"/>
          <c:dLbls>
            <c:dLbl>
              <c:idx val="2"/>
              <c:layout>
                <c:manualLayout>
                  <c:x val="0"/>
                  <c:y val="-4.137515929312015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40-477B-BE1B-FE456AA21083}"/>
                </c:ext>
              </c:extLst>
            </c:dLbl>
            <c:spPr>
              <a:noFill/>
              <a:ln>
                <a:noFill/>
              </a:ln>
              <a:effectLst/>
            </c:spPr>
            <c:txPr>
              <a:bodyPr wrap="square" lIns="38100" tIns="19050" rIns="38100" bIns="19050" anchor="t" anchorCtr="0">
                <a:spAutoFit/>
              </a:bodyPr>
              <a:lstStyle/>
              <a:p>
                <a:pPr>
                  <a:defRPr sz="800">
                    <a:solidFill>
                      <a:schemeClr val="accent6">
                        <a:lumMod val="50000"/>
                      </a:schemeClr>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'Residential Parcels Created'!$A$131:$A$155</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'Residential Parcels Created'!$Q$131:$Q$155</c:f>
              <c:numCache>
                <c:formatCode>0</c:formatCode>
                <c:ptCount val="25"/>
                <c:pt idx="0">
                  <c:v>87</c:v>
                </c:pt>
                <c:pt idx="1">
                  <c:v>147</c:v>
                </c:pt>
                <c:pt idx="2">
                  <c:v>134</c:v>
                </c:pt>
                <c:pt idx="3">
                  <c:v>10</c:v>
                </c:pt>
                <c:pt idx="4">
                  <c:v>12</c:v>
                </c:pt>
                <c:pt idx="5">
                  <c:v>16</c:v>
                </c:pt>
                <c:pt idx="6">
                  <c:v>8</c:v>
                </c:pt>
                <c:pt idx="7">
                  <c:v>10</c:v>
                </c:pt>
                <c:pt idx="8">
                  <c:v>41</c:v>
                </c:pt>
                <c:pt idx="9">
                  <c:v>230</c:v>
                </c:pt>
                <c:pt idx="10">
                  <c:v>30</c:v>
                </c:pt>
                <c:pt idx="11">
                  <c:v>49</c:v>
                </c:pt>
                <c:pt idx="12">
                  <c:v>3</c:v>
                </c:pt>
                <c:pt idx="13">
                  <c:v>6</c:v>
                </c:pt>
                <c:pt idx="14">
                  <c:v>15</c:v>
                </c:pt>
                <c:pt idx="15">
                  <c:v>12</c:v>
                </c:pt>
                <c:pt idx="16">
                  <c:v>73</c:v>
                </c:pt>
                <c:pt idx="17">
                  <c:v>8</c:v>
                </c:pt>
                <c:pt idx="18">
                  <c:v>113</c:v>
                </c:pt>
                <c:pt idx="19">
                  <c:v>4</c:v>
                </c:pt>
                <c:pt idx="20">
                  <c:v>20</c:v>
                </c:pt>
                <c:pt idx="21">
                  <c:v>13</c:v>
                </c:pt>
                <c:pt idx="22">
                  <c:v>2</c:v>
                </c:pt>
                <c:pt idx="23">
                  <c:v>4</c:v>
                </c:pt>
                <c:pt idx="24">
                  <c:v>19</c:v>
                </c:pt>
              </c:numCache>
            </c:numRef>
          </c:val>
          <c:extLst>
            <c:ext xmlns:c16="http://schemas.microsoft.com/office/drawing/2014/chart" uri="{C3380CC4-5D6E-409C-BE32-E72D297353CC}">
              <c16:uniqueId val="{00000002-9D41-41BE-A1B0-A2B36B3AB780}"/>
            </c:ext>
          </c:extLst>
        </c:ser>
        <c:dLbls>
          <c:showLegendKey val="0"/>
          <c:showVal val="0"/>
          <c:showCatName val="0"/>
          <c:showSerName val="0"/>
          <c:showPercent val="0"/>
          <c:showBubbleSize val="0"/>
        </c:dLbls>
        <c:gapWidth val="30"/>
        <c:overlap val="100"/>
        <c:axId val="191978496"/>
        <c:axId val="191992576"/>
      </c:barChart>
      <c:dateAx>
        <c:axId val="191978496"/>
        <c:scaling>
          <c:orientation val="minMax"/>
        </c:scaling>
        <c:delete val="0"/>
        <c:axPos val="b"/>
        <c:numFmt formatCode="mmm\-yy" sourceLinked="1"/>
        <c:majorTickMark val="none"/>
        <c:minorTickMark val="none"/>
        <c:tickLblPos val="nextTo"/>
        <c:txPr>
          <a:bodyPr rot="-5400000" vert="horz"/>
          <a:lstStyle/>
          <a:p>
            <a:pPr>
              <a:defRPr sz="800"/>
            </a:pPr>
            <a:endParaRPr lang="en-US"/>
          </a:p>
        </c:txPr>
        <c:crossAx val="191992576"/>
        <c:crosses val="autoZero"/>
        <c:auto val="1"/>
        <c:lblOffset val="100"/>
        <c:baseTimeUnit val="months"/>
      </c:dateAx>
      <c:valAx>
        <c:axId val="191992576"/>
        <c:scaling>
          <c:orientation val="minMax"/>
          <c:min val="0"/>
        </c:scaling>
        <c:delete val="0"/>
        <c:axPos val="l"/>
        <c:majorGridlines>
          <c:spPr>
            <a:ln>
              <a:solidFill>
                <a:schemeClr val="bg1">
                  <a:lumMod val="65000"/>
                </a:schemeClr>
              </a:solidFill>
            </a:ln>
          </c:spPr>
        </c:majorGridlines>
        <c:numFmt formatCode="General" sourceLinked="1"/>
        <c:majorTickMark val="none"/>
        <c:minorTickMark val="none"/>
        <c:tickLblPos val="nextTo"/>
        <c:spPr>
          <a:ln w="9525">
            <a:noFill/>
          </a:ln>
        </c:spPr>
        <c:txPr>
          <a:bodyPr/>
          <a:lstStyle/>
          <a:p>
            <a:pPr>
              <a:defRPr sz="800"/>
            </a:pPr>
            <a:endParaRPr lang="en-US"/>
          </a:p>
        </c:txPr>
        <c:crossAx val="191978496"/>
        <c:crosses val="autoZero"/>
        <c:crossBetween val="between"/>
      </c:valAx>
    </c:plotArea>
    <c:legend>
      <c:legendPos val="b"/>
      <c:layout>
        <c:manualLayout>
          <c:xMode val="edge"/>
          <c:yMode val="edge"/>
          <c:x val="0.12279844831123293"/>
          <c:y val="0.87364891136162848"/>
          <c:w val="0.76387735690706648"/>
          <c:h val="0.10388883009659655"/>
        </c:manualLayout>
      </c:layout>
      <c:overlay val="0"/>
      <c:txPr>
        <a:bodyPr/>
        <a:lstStyle/>
        <a:p>
          <a:pPr>
            <a:defRPr sz="9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200"/>
            </a:pPr>
            <a:r>
              <a:rPr lang="en-US" sz="1200"/>
              <a:t>Permanent and long-term arrivals in Auckland</a:t>
            </a:r>
          </a:p>
          <a:p>
            <a:pPr algn="ctr">
              <a:defRPr sz="1200"/>
            </a:pPr>
            <a:r>
              <a:rPr lang="en-US" sz="1000" i="1"/>
              <a:t>(last five years) </a:t>
            </a:r>
          </a:p>
        </c:rich>
      </c:tx>
      <c:layout>
        <c:manualLayout>
          <c:xMode val="edge"/>
          <c:yMode val="edge"/>
          <c:x val="0.27177969863613582"/>
          <c:y val="2.1200240594925632E-2"/>
        </c:manualLayout>
      </c:layout>
      <c:overlay val="0"/>
    </c:title>
    <c:autoTitleDeleted val="0"/>
    <c:plotArea>
      <c:layout>
        <c:manualLayout>
          <c:layoutTarget val="inner"/>
          <c:xMode val="edge"/>
          <c:yMode val="edge"/>
          <c:x val="8.2237987074137681E-2"/>
          <c:y val="0.14567503280839897"/>
          <c:w val="0.89034779767185401"/>
          <c:h val="0.70252187226596674"/>
        </c:manualLayout>
      </c:layout>
      <c:lineChart>
        <c:grouping val="standard"/>
        <c:varyColors val="0"/>
        <c:ser>
          <c:idx val="0"/>
          <c:order val="0"/>
          <c:tx>
            <c:strRef>
              <c:f>'P &amp; LR Migration'!$B$1</c:f>
              <c:strCache>
                <c:ptCount val="1"/>
                <c:pt idx="0">
                  <c:v>Arrivals</c:v>
                </c:pt>
              </c:strCache>
            </c:strRef>
          </c:tx>
          <c:spPr>
            <a:ln w="19050">
              <a:solidFill>
                <a:schemeClr val="accent5">
                  <a:lumMod val="50000"/>
                </a:schemeClr>
              </a:solidFill>
            </a:ln>
          </c:spPr>
          <c:marker>
            <c:symbol val="circle"/>
            <c:size val="6"/>
            <c:spPr>
              <a:solidFill>
                <a:schemeClr val="bg1"/>
              </a:solidFill>
              <a:ln w="12700">
                <a:solidFill>
                  <a:srgbClr val="002060"/>
                </a:solidFill>
              </a:ln>
            </c:spPr>
          </c:marker>
          <c:cat>
            <c:numRef>
              <c:f>'P &amp; LR Migration'!$A$369:$A$429</c:f>
              <c:numCache>
                <c:formatCode>mmm\-yy</c:formatCode>
                <c:ptCount val="61"/>
                <c:pt idx="0">
                  <c:v>44317</c:v>
                </c:pt>
                <c:pt idx="1">
                  <c:v>44348</c:v>
                </c:pt>
                <c:pt idx="2">
                  <c:v>44378</c:v>
                </c:pt>
                <c:pt idx="3">
                  <c:v>44409</c:v>
                </c:pt>
                <c:pt idx="4">
                  <c:v>44440</c:v>
                </c:pt>
                <c:pt idx="5">
                  <c:v>44470</c:v>
                </c:pt>
                <c:pt idx="6">
                  <c:v>44501</c:v>
                </c:pt>
                <c:pt idx="7">
                  <c:v>44531</c:v>
                </c:pt>
                <c:pt idx="8">
                  <c:v>44562</c:v>
                </c:pt>
                <c:pt idx="9">
                  <c:v>44593</c:v>
                </c:pt>
                <c:pt idx="10">
                  <c:v>44621</c:v>
                </c:pt>
                <c:pt idx="11">
                  <c:v>44652</c:v>
                </c:pt>
                <c:pt idx="12">
                  <c:v>44682</c:v>
                </c:pt>
                <c:pt idx="13">
                  <c:v>44713</c:v>
                </c:pt>
                <c:pt idx="14">
                  <c:v>44743</c:v>
                </c:pt>
                <c:pt idx="15">
                  <c:v>44774</c:v>
                </c:pt>
                <c:pt idx="16">
                  <c:v>44805</c:v>
                </c:pt>
                <c:pt idx="17">
                  <c:v>44835</c:v>
                </c:pt>
                <c:pt idx="18">
                  <c:v>44866</c:v>
                </c:pt>
                <c:pt idx="19">
                  <c:v>44896</c:v>
                </c:pt>
                <c:pt idx="20">
                  <c:v>44927</c:v>
                </c:pt>
                <c:pt idx="21">
                  <c:v>44958</c:v>
                </c:pt>
                <c:pt idx="22">
                  <c:v>44986</c:v>
                </c:pt>
                <c:pt idx="23">
                  <c:v>45017</c:v>
                </c:pt>
                <c:pt idx="24">
                  <c:v>45047</c:v>
                </c:pt>
                <c:pt idx="25">
                  <c:v>45078</c:v>
                </c:pt>
                <c:pt idx="26">
                  <c:v>45108</c:v>
                </c:pt>
                <c:pt idx="27">
                  <c:v>45139</c:v>
                </c:pt>
                <c:pt idx="28">
                  <c:v>45170</c:v>
                </c:pt>
                <c:pt idx="29">
                  <c:v>45200</c:v>
                </c:pt>
                <c:pt idx="30">
                  <c:v>45231</c:v>
                </c:pt>
                <c:pt idx="31">
                  <c:v>45261</c:v>
                </c:pt>
                <c:pt idx="32">
                  <c:v>45292</c:v>
                </c:pt>
                <c:pt idx="33">
                  <c:v>45323</c:v>
                </c:pt>
                <c:pt idx="34">
                  <c:v>45352</c:v>
                </c:pt>
                <c:pt idx="35">
                  <c:v>45383</c:v>
                </c:pt>
                <c:pt idx="36">
                  <c:v>45413</c:v>
                </c:pt>
                <c:pt idx="37">
                  <c:v>45444</c:v>
                </c:pt>
                <c:pt idx="38">
                  <c:v>45474</c:v>
                </c:pt>
                <c:pt idx="39">
                  <c:v>45505</c:v>
                </c:pt>
                <c:pt idx="40">
                  <c:v>45536</c:v>
                </c:pt>
                <c:pt idx="41">
                  <c:v>45566</c:v>
                </c:pt>
                <c:pt idx="42">
                  <c:v>45597</c:v>
                </c:pt>
                <c:pt idx="43">
                  <c:v>45627</c:v>
                </c:pt>
                <c:pt idx="44">
                  <c:v>45658</c:v>
                </c:pt>
                <c:pt idx="45">
                  <c:v>45689</c:v>
                </c:pt>
                <c:pt idx="46">
                  <c:v>45717</c:v>
                </c:pt>
                <c:pt idx="47">
                  <c:v>45748</c:v>
                </c:pt>
                <c:pt idx="48">
                  <c:v>45778</c:v>
                </c:pt>
                <c:pt idx="49">
                  <c:v>45809</c:v>
                </c:pt>
                <c:pt idx="50">
                  <c:v>45839</c:v>
                </c:pt>
                <c:pt idx="51">
                  <c:v>45870</c:v>
                </c:pt>
                <c:pt idx="52">
                  <c:v>45901</c:v>
                </c:pt>
                <c:pt idx="53">
                  <c:v>45931</c:v>
                </c:pt>
                <c:pt idx="54">
                  <c:v>45962</c:v>
                </c:pt>
                <c:pt idx="55">
                  <c:v>45992</c:v>
                </c:pt>
                <c:pt idx="56">
                  <c:v>46023</c:v>
                </c:pt>
                <c:pt idx="57">
                  <c:v>46054</c:v>
                </c:pt>
                <c:pt idx="58">
                  <c:v>46082</c:v>
                </c:pt>
                <c:pt idx="59">
                  <c:v>46113</c:v>
                </c:pt>
                <c:pt idx="60">
                  <c:v>46143</c:v>
                </c:pt>
              </c:numCache>
            </c:numRef>
          </c:cat>
          <c:val>
            <c:numRef>
              <c:f>'P &amp; LR Migration'!$B$369:$B$429</c:f>
              <c:numCache>
                <c:formatCode>#,##0</c:formatCode>
                <c:ptCount val="61"/>
                <c:pt idx="0">
                  <c:v>1893</c:v>
                </c:pt>
                <c:pt idx="1">
                  <c:v>1796</c:v>
                </c:pt>
                <c:pt idx="2">
                  <c:v>2152</c:v>
                </c:pt>
                <c:pt idx="3">
                  <c:v>1183</c:v>
                </c:pt>
                <c:pt idx="4">
                  <c:v>995</c:v>
                </c:pt>
                <c:pt idx="5">
                  <c:v>1292</c:v>
                </c:pt>
                <c:pt idx="6">
                  <c:v>1408</c:v>
                </c:pt>
                <c:pt idx="7">
                  <c:v>2012</c:v>
                </c:pt>
                <c:pt idx="8">
                  <c:v>1315</c:v>
                </c:pt>
                <c:pt idx="9">
                  <c:v>949</c:v>
                </c:pt>
                <c:pt idx="10">
                  <c:v>2879</c:v>
                </c:pt>
                <c:pt idx="11">
                  <c:v>2799</c:v>
                </c:pt>
                <c:pt idx="12">
                  <c:v>2622</c:v>
                </c:pt>
                <c:pt idx="13">
                  <c:v>2980</c:v>
                </c:pt>
                <c:pt idx="14">
                  <c:v>4102</c:v>
                </c:pt>
                <c:pt idx="15">
                  <c:v>4125</c:v>
                </c:pt>
                <c:pt idx="16">
                  <c:v>5869</c:v>
                </c:pt>
                <c:pt idx="17">
                  <c:v>5185</c:v>
                </c:pt>
                <c:pt idx="18">
                  <c:v>6414</c:v>
                </c:pt>
                <c:pt idx="19">
                  <c:v>5966</c:v>
                </c:pt>
                <c:pt idx="20">
                  <c:v>6263</c:v>
                </c:pt>
                <c:pt idx="21">
                  <c:v>9975</c:v>
                </c:pt>
                <c:pt idx="22">
                  <c:v>9698</c:v>
                </c:pt>
                <c:pt idx="23">
                  <c:v>7095</c:v>
                </c:pt>
                <c:pt idx="24">
                  <c:v>7531</c:v>
                </c:pt>
                <c:pt idx="25">
                  <c:v>7630</c:v>
                </c:pt>
                <c:pt idx="26">
                  <c:v>7262</c:v>
                </c:pt>
                <c:pt idx="27">
                  <c:v>8408</c:v>
                </c:pt>
                <c:pt idx="28">
                  <c:v>8378</c:v>
                </c:pt>
                <c:pt idx="29">
                  <c:v>6672</c:v>
                </c:pt>
                <c:pt idx="30">
                  <c:v>6627</c:v>
                </c:pt>
                <c:pt idx="31">
                  <c:v>5795</c:v>
                </c:pt>
                <c:pt idx="32">
                  <c:v>6074</c:v>
                </c:pt>
                <c:pt idx="33">
                  <c:v>6512</c:v>
                </c:pt>
                <c:pt idx="34">
                  <c:v>5764</c:v>
                </c:pt>
                <c:pt idx="35">
                  <c:v>4622</c:v>
                </c:pt>
                <c:pt idx="36">
                  <c:v>4131</c:v>
                </c:pt>
                <c:pt idx="37">
                  <c:v>4883</c:v>
                </c:pt>
                <c:pt idx="38">
                  <c:v>6233</c:v>
                </c:pt>
                <c:pt idx="39">
                  <c:v>4688</c:v>
                </c:pt>
                <c:pt idx="40">
                  <c:v>5618</c:v>
                </c:pt>
                <c:pt idx="41">
                  <c:v>5345</c:v>
                </c:pt>
                <c:pt idx="42">
                  <c:v>5034</c:v>
                </c:pt>
                <c:pt idx="43">
                  <c:v>5191</c:v>
                </c:pt>
                <c:pt idx="44">
                  <c:v>5771</c:v>
                </c:pt>
                <c:pt idx="45">
                  <c:v>6841</c:v>
                </c:pt>
                <c:pt idx="46">
                  <c:v>4963</c:v>
                </c:pt>
                <c:pt idx="47">
                  <c:v>3750</c:v>
                </c:pt>
                <c:pt idx="48">
                  <c:v>3762</c:v>
                </c:pt>
                <c:pt idx="49">
                  <c:v>4577</c:v>
                </c:pt>
                <c:pt idx="50">
                  <c:v>5963</c:v>
                </c:pt>
                <c:pt idx="51">
                  <c:v>4338</c:v>
                </c:pt>
                <c:pt idx="52">
                  <c:v>5910</c:v>
                </c:pt>
                <c:pt idx="53">
                  <c:v>5084</c:v>
                </c:pt>
                <c:pt idx="54">
                  <c:v>4942</c:v>
                </c:pt>
                <c:pt idx="55">
                  <c:v>4869</c:v>
                </c:pt>
                <c:pt idx="56">
                  <c:v>5977</c:v>
                </c:pt>
                <c:pt idx="57">
                  <c:v>6863</c:v>
                </c:pt>
                <c:pt idx="58">
                  <c:v>5162</c:v>
                </c:pt>
                <c:pt idx="59">
                  <c:v>4188</c:v>
                </c:pt>
                <c:pt idx="60">
                  <c:v>3782</c:v>
                </c:pt>
              </c:numCache>
            </c:numRef>
          </c:val>
          <c:smooth val="0"/>
          <c:extLst>
            <c:ext xmlns:c16="http://schemas.microsoft.com/office/drawing/2014/chart" uri="{C3380CC4-5D6E-409C-BE32-E72D297353CC}">
              <c16:uniqueId val="{00000001-70E1-4F93-8CF2-FDF70E3A8BF8}"/>
            </c:ext>
          </c:extLst>
        </c:ser>
        <c:dLbls>
          <c:showLegendKey val="0"/>
          <c:showVal val="0"/>
          <c:showCatName val="0"/>
          <c:showSerName val="0"/>
          <c:showPercent val="0"/>
          <c:showBubbleSize val="0"/>
        </c:dLbls>
        <c:marker val="1"/>
        <c:smooth val="0"/>
        <c:axId val="191316736"/>
        <c:axId val="191318272"/>
      </c:lineChart>
      <c:dateAx>
        <c:axId val="191316736"/>
        <c:scaling>
          <c:orientation val="minMax"/>
        </c:scaling>
        <c:delete val="0"/>
        <c:axPos val="b"/>
        <c:numFmt formatCode="mmm\-yy" sourceLinked="1"/>
        <c:majorTickMark val="out"/>
        <c:minorTickMark val="none"/>
        <c:tickLblPos val="low"/>
        <c:txPr>
          <a:bodyPr rot="-5400000" vert="horz"/>
          <a:lstStyle/>
          <a:p>
            <a:pPr>
              <a:defRPr sz="800">
                <a:solidFill>
                  <a:schemeClr val="accent5">
                    <a:lumMod val="50000"/>
                  </a:schemeClr>
                </a:solidFill>
              </a:defRPr>
            </a:pPr>
            <a:endParaRPr lang="en-US"/>
          </a:p>
        </c:txPr>
        <c:crossAx val="191318272"/>
        <c:crosses val="autoZero"/>
        <c:auto val="0"/>
        <c:lblOffset val="100"/>
        <c:baseTimeUnit val="days"/>
        <c:majorUnit val="4"/>
        <c:minorUnit val="1"/>
      </c:dateAx>
      <c:valAx>
        <c:axId val="191318272"/>
        <c:scaling>
          <c:orientation val="minMax"/>
          <c:max val="11000"/>
          <c:min val="0"/>
        </c:scaling>
        <c:delete val="0"/>
        <c:axPos val="l"/>
        <c:majorGridlines>
          <c:spPr>
            <a:ln>
              <a:solidFill>
                <a:schemeClr val="accent1">
                  <a:lumMod val="40000"/>
                  <a:lumOff val="60000"/>
                </a:schemeClr>
              </a:solidFill>
            </a:ln>
          </c:spPr>
        </c:majorGridlines>
        <c:numFmt formatCode="#,##0" sourceLinked="1"/>
        <c:majorTickMark val="out"/>
        <c:minorTickMark val="none"/>
        <c:tickLblPos val="nextTo"/>
        <c:spPr>
          <a:ln>
            <a:noFill/>
          </a:ln>
        </c:spPr>
        <c:txPr>
          <a:bodyPr/>
          <a:lstStyle/>
          <a:p>
            <a:pPr>
              <a:defRPr sz="800">
                <a:solidFill>
                  <a:schemeClr val="accent5">
                    <a:lumMod val="50000"/>
                  </a:schemeClr>
                </a:solidFill>
              </a:defRPr>
            </a:pPr>
            <a:endParaRPr lang="en-US"/>
          </a:p>
        </c:txPr>
        <c:crossAx val="191316736"/>
        <c:crosses val="autoZero"/>
        <c:crossBetween val="between"/>
        <c:majorUnit val="1000"/>
      </c:valAx>
    </c:plotArea>
    <c:plotVisOnly val="1"/>
    <c:dispBlanksAs val="gap"/>
    <c:showDLblsOverMax val="0"/>
  </c:chart>
  <c:spPr>
    <a:solidFill>
      <a:schemeClr val="bg1"/>
    </a:solidFill>
    <a:ln>
      <a:noFill/>
    </a:ln>
  </c:spPr>
  <c:txPr>
    <a:bodyPr/>
    <a:lstStyle/>
    <a:p>
      <a:pPr>
        <a:defRPr>
          <a:latin typeface="+mn-lt"/>
          <a:cs typeface="Arial"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a:pPr>
            <a:r>
              <a:rPr lang="en-NZ" sz="1200" b="1"/>
              <a:t>Median residential sale price</a:t>
            </a:r>
            <a:br>
              <a:rPr lang="en-NZ" sz="1200" b="1"/>
            </a:br>
            <a:r>
              <a:rPr lang="en-NZ" sz="1000" b="1" i="1"/>
              <a:t>(Last</a:t>
            </a:r>
            <a:r>
              <a:rPr lang="en-NZ" sz="1000" b="1" i="1" baseline="0"/>
              <a:t> 5 years)</a:t>
            </a:r>
            <a:endParaRPr lang="en-NZ" sz="1200" b="1" i="1"/>
          </a:p>
        </c:rich>
      </c:tx>
      <c:overlay val="0"/>
    </c:title>
    <c:autoTitleDeleted val="0"/>
    <c:plotArea>
      <c:layout>
        <c:manualLayout>
          <c:layoutTarget val="inner"/>
          <c:xMode val="edge"/>
          <c:yMode val="edge"/>
          <c:x val="0.10734092304396016"/>
          <c:y val="0.16381410256410256"/>
          <c:w val="0.82828217901333767"/>
          <c:h val="0.65201121794871797"/>
        </c:manualLayout>
      </c:layout>
      <c:barChart>
        <c:barDir val="col"/>
        <c:grouping val="clustered"/>
        <c:varyColors val="0"/>
        <c:ser>
          <c:idx val="0"/>
          <c:order val="1"/>
          <c:tx>
            <c:strRef>
              <c:f>'Residential Median Prices'!$E$1</c:f>
              <c:strCache>
                <c:ptCount val="1"/>
                <c:pt idx="0">
                  <c:v> REINZ Sales Count </c:v>
                </c:pt>
              </c:strCache>
            </c:strRef>
          </c:tx>
          <c:spPr>
            <a:solidFill>
              <a:schemeClr val="bg1">
                <a:lumMod val="85000"/>
              </a:schemeClr>
            </a:solidFill>
          </c:spPr>
          <c:invertIfNegative val="0"/>
          <c:cat>
            <c:numRef>
              <c:f>'Residential Median Prices'!$A$76:$A$136</c:f>
              <c:numCache>
                <c:formatCode>mmm\-yy</c:formatCode>
                <c:ptCount val="61"/>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pt idx="16">
                  <c:v>44835</c:v>
                </c:pt>
                <c:pt idx="17">
                  <c:v>44866</c:v>
                </c:pt>
                <c:pt idx="18">
                  <c:v>44896</c:v>
                </c:pt>
                <c:pt idx="19">
                  <c:v>44927</c:v>
                </c:pt>
                <c:pt idx="20">
                  <c:v>44958</c:v>
                </c:pt>
                <c:pt idx="21">
                  <c:v>44986</c:v>
                </c:pt>
                <c:pt idx="22">
                  <c:v>45017</c:v>
                </c:pt>
                <c:pt idx="23">
                  <c:v>45047</c:v>
                </c:pt>
                <c:pt idx="24">
                  <c:v>45078</c:v>
                </c:pt>
                <c:pt idx="25">
                  <c:v>45108</c:v>
                </c:pt>
                <c:pt idx="26">
                  <c:v>45139</c:v>
                </c:pt>
                <c:pt idx="27">
                  <c:v>45170</c:v>
                </c:pt>
                <c:pt idx="28">
                  <c:v>45200</c:v>
                </c:pt>
                <c:pt idx="29">
                  <c:v>45231</c:v>
                </c:pt>
                <c:pt idx="30">
                  <c:v>45261</c:v>
                </c:pt>
                <c:pt idx="31">
                  <c:v>45292</c:v>
                </c:pt>
                <c:pt idx="32">
                  <c:v>45323</c:v>
                </c:pt>
                <c:pt idx="33">
                  <c:v>45352</c:v>
                </c:pt>
                <c:pt idx="34">
                  <c:v>45383</c:v>
                </c:pt>
                <c:pt idx="35">
                  <c:v>45413</c:v>
                </c:pt>
                <c:pt idx="36">
                  <c:v>45444</c:v>
                </c:pt>
                <c:pt idx="37">
                  <c:v>45474</c:v>
                </c:pt>
                <c:pt idx="38">
                  <c:v>45505</c:v>
                </c:pt>
                <c:pt idx="39">
                  <c:v>45536</c:v>
                </c:pt>
                <c:pt idx="40">
                  <c:v>45566</c:v>
                </c:pt>
                <c:pt idx="41">
                  <c:v>45597</c:v>
                </c:pt>
                <c:pt idx="42">
                  <c:v>45627</c:v>
                </c:pt>
                <c:pt idx="43">
                  <c:v>45658</c:v>
                </c:pt>
                <c:pt idx="44">
                  <c:v>45689</c:v>
                </c:pt>
                <c:pt idx="45">
                  <c:v>45717</c:v>
                </c:pt>
                <c:pt idx="46">
                  <c:v>45748</c:v>
                </c:pt>
                <c:pt idx="47">
                  <c:v>45778</c:v>
                </c:pt>
                <c:pt idx="48">
                  <c:v>45809</c:v>
                </c:pt>
                <c:pt idx="49">
                  <c:v>45839</c:v>
                </c:pt>
                <c:pt idx="50">
                  <c:v>45870</c:v>
                </c:pt>
                <c:pt idx="51">
                  <c:v>45901</c:v>
                </c:pt>
                <c:pt idx="52">
                  <c:v>45931</c:v>
                </c:pt>
                <c:pt idx="53">
                  <c:v>45962</c:v>
                </c:pt>
                <c:pt idx="54">
                  <c:v>45992</c:v>
                </c:pt>
                <c:pt idx="55">
                  <c:v>46023</c:v>
                </c:pt>
                <c:pt idx="56">
                  <c:v>46054</c:v>
                </c:pt>
                <c:pt idx="57">
                  <c:v>46082</c:v>
                </c:pt>
                <c:pt idx="58">
                  <c:v>46113</c:v>
                </c:pt>
                <c:pt idx="59">
                  <c:v>46143</c:v>
                </c:pt>
                <c:pt idx="60">
                  <c:v>46174</c:v>
                </c:pt>
              </c:numCache>
            </c:numRef>
          </c:cat>
          <c:val>
            <c:numRef>
              <c:f>'Residential Median Prices'!$E$76:$E$136</c:f>
              <c:numCache>
                <c:formatCode>_-* #,##0_-;\-* #,##0_-;_-* "-"??_-;_-@_-</c:formatCode>
                <c:ptCount val="61"/>
                <c:pt idx="0">
                  <c:v>2853</c:v>
                </c:pt>
                <c:pt idx="1">
                  <c:v>2767</c:v>
                </c:pt>
                <c:pt idx="2">
                  <c:v>2418</c:v>
                </c:pt>
                <c:pt idx="3">
                  <c:v>1410</c:v>
                </c:pt>
                <c:pt idx="4">
                  <c:v>2688</c:v>
                </c:pt>
                <c:pt idx="5">
                  <c:v>3182</c:v>
                </c:pt>
                <c:pt idx="6">
                  <c:v>2411</c:v>
                </c:pt>
                <c:pt idx="7">
                  <c:v>1346</c:v>
                </c:pt>
                <c:pt idx="8">
                  <c:v>1789</c:v>
                </c:pt>
                <c:pt idx="9">
                  <c:v>2412</c:v>
                </c:pt>
                <c:pt idx="10">
                  <c:v>1634</c:v>
                </c:pt>
                <c:pt idx="11">
                  <c:v>1872</c:v>
                </c:pt>
                <c:pt idx="12">
                  <c:v>1709</c:v>
                </c:pt>
                <c:pt idx="13">
                  <c:v>1485</c:v>
                </c:pt>
                <c:pt idx="14">
                  <c:v>1539</c:v>
                </c:pt>
                <c:pt idx="15">
                  <c:v>1700</c:v>
                </c:pt>
                <c:pt idx="16">
                  <c:v>1632</c:v>
                </c:pt>
                <c:pt idx="17">
                  <c:v>1847</c:v>
                </c:pt>
                <c:pt idx="18">
                  <c:v>1372</c:v>
                </c:pt>
                <c:pt idx="19">
                  <c:v>961</c:v>
                </c:pt>
                <c:pt idx="20">
                  <c:v>1102</c:v>
                </c:pt>
                <c:pt idx="21">
                  <c:v>1890</c:v>
                </c:pt>
                <c:pt idx="22">
                  <c:v>1306</c:v>
                </c:pt>
                <c:pt idx="23">
                  <c:v>1834</c:v>
                </c:pt>
                <c:pt idx="24">
                  <c:v>1945</c:v>
                </c:pt>
                <c:pt idx="25">
                  <c:v>1695</c:v>
                </c:pt>
                <c:pt idx="26">
                  <c:v>1868</c:v>
                </c:pt>
                <c:pt idx="27">
                  <c:v>2013</c:v>
                </c:pt>
                <c:pt idx="28">
                  <c:v>1830</c:v>
                </c:pt>
                <c:pt idx="29">
                  <c:v>2092</c:v>
                </c:pt>
                <c:pt idx="30">
                  <c:v>1545</c:v>
                </c:pt>
                <c:pt idx="31">
                  <c:v>849</c:v>
                </c:pt>
                <c:pt idx="32">
                  <c:v>1819</c:v>
                </c:pt>
                <c:pt idx="33">
                  <c:v>2136</c:v>
                </c:pt>
                <c:pt idx="34">
                  <c:v>1848</c:v>
                </c:pt>
                <c:pt idx="35">
                  <c:v>1986</c:v>
                </c:pt>
                <c:pt idx="36">
                  <c:v>1506</c:v>
                </c:pt>
                <c:pt idx="37">
                  <c:v>1908</c:v>
                </c:pt>
                <c:pt idx="38">
                  <c:v>1985</c:v>
                </c:pt>
                <c:pt idx="39">
                  <c:v>1980</c:v>
                </c:pt>
                <c:pt idx="40">
                  <c:v>2290</c:v>
                </c:pt>
                <c:pt idx="41">
                  <c:v>2332</c:v>
                </c:pt>
                <c:pt idx="42">
                  <c:v>1845</c:v>
                </c:pt>
                <c:pt idx="43">
                  <c:v>1001</c:v>
                </c:pt>
                <c:pt idx="44">
                  <c:v>1867</c:v>
                </c:pt>
                <c:pt idx="45">
                  <c:v>2460</c:v>
                </c:pt>
                <c:pt idx="46">
                  <c:v>2093</c:v>
                </c:pt>
                <c:pt idx="47">
                  <c:v>2184</c:v>
                </c:pt>
                <c:pt idx="48">
                  <c:v>1877</c:v>
                </c:pt>
                <c:pt idx="49">
                  <c:v>2035</c:v>
                </c:pt>
                <c:pt idx="50">
                  <c:v>1893</c:v>
                </c:pt>
                <c:pt idx="51">
                  <c:v>2041</c:v>
                </c:pt>
                <c:pt idx="52">
                  <c:v>2364</c:v>
                </c:pt>
                <c:pt idx="53">
                  <c:v>2330</c:v>
                </c:pt>
                <c:pt idx="54">
                  <c:v>2047</c:v>
                </c:pt>
                <c:pt idx="55">
                  <c:v>1067</c:v>
                </c:pt>
                <c:pt idx="56">
                  <c:v>2058</c:v>
                </c:pt>
                <c:pt idx="57">
                  <c:v>2530</c:v>
                </c:pt>
                <c:pt idx="58">
                  <c:v>1889</c:v>
                </c:pt>
                <c:pt idx="59">
                  <c:v>2043</c:v>
                </c:pt>
                <c:pt idx="60">
                  <c:v>1772</c:v>
                </c:pt>
              </c:numCache>
            </c:numRef>
          </c:val>
          <c:extLst>
            <c:ext xmlns:c16="http://schemas.microsoft.com/office/drawing/2014/chart" uri="{C3380CC4-5D6E-409C-BE32-E72D297353CC}">
              <c16:uniqueId val="{00000001-A32C-4768-8262-BBF7DFBC46BD}"/>
            </c:ext>
          </c:extLst>
        </c:ser>
        <c:dLbls>
          <c:showLegendKey val="0"/>
          <c:showVal val="0"/>
          <c:showCatName val="0"/>
          <c:showSerName val="0"/>
          <c:showPercent val="0"/>
          <c:showBubbleSize val="0"/>
        </c:dLbls>
        <c:gapWidth val="30"/>
        <c:axId val="1057486184"/>
        <c:axId val="1057491104"/>
      </c:barChart>
      <c:lineChart>
        <c:grouping val="standard"/>
        <c:varyColors val="0"/>
        <c:ser>
          <c:idx val="1"/>
          <c:order val="0"/>
          <c:tx>
            <c:strRef>
              <c:f>'Residential Median Prices'!$B$1</c:f>
              <c:strCache>
                <c:ptCount val="1"/>
                <c:pt idx="0">
                  <c:v>REINZ</c:v>
                </c:pt>
              </c:strCache>
            </c:strRef>
          </c:tx>
          <c:spPr>
            <a:ln w="19050">
              <a:solidFill>
                <a:srgbClr val="0070C0"/>
              </a:solidFill>
            </a:ln>
          </c:spPr>
          <c:marker>
            <c:symbol val="circle"/>
            <c:size val="6"/>
            <c:spPr>
              <a:solidFill>
                <a:schemeClr val="bg1"/>
              </a:solidFill>
              <a:ln w="19050">
                <a:solidFill>
                  <a:srgbClr val="0070C0"/>
                </a:solidFill>
              </a:ln>
            </c:spPr>
          </c:marker>
          <c:cat>
            <c:numRef>
              <c:f>'Residential Median Prices'!$A$76:$A$136</c:f>
              <c:numCache>
                <c:formatCode>mmm\-yy</c:formatCode>
                <c:ptCount val="61"/>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pt idx="16">
                  <c:v>44835</c:v>
                </c:pt>
                <c:pt idx="17">
                  <c:v>44866</c:v>
                </c:pt>
                <c:pt idx="18">
                  <c:v>44896</c:v>
                </c:pt>
                <c:pt idx="19">
                  <c:v>44927</c:v>
                </c:pt>
                <c:pt idx="20">
                  <c:v>44958</c:v>
                </c:pt>
                <c:pt idx="21">
                  <c:v>44986</c:v>
                </c:pt>
                <c:pt idx="22">
                  <c:v>45017</c:v>
                </c:pt>
                <c:pt idx="23">
                  <c:v>45047</c:v>
                </c:pt>
                <c:pt idx="24">
                  <c:v>45078</c:v>
                </c:pt>
                <c:pt idx="25">
                  <c:v>45108</c:v>
                </c:pt>
                <c:pt idx="26">
                  <c:v>45139</c:v>
                </c:pt>
                <c:pt idx="27">
                  <c:v>45170</c:v>
                </c:pt>
                <c:pt idx="28">
                  <c:v>45200</c:v>
                </c:pt>
                <c:pt idx="29">
                  <c:v>45231</c:v>
                </c:pt>
                <c:pt idx="30">
                  <c:v>45261</c:v>
                </c:pt>
                <c:pt idx="31">
                  <c:v>45292</c:v>
                </c:pt>
                <c:pt idx="32">
                  <c:v>45323</c:v>
                </c:pt>
                <c:pt idx="33">
                  <c:v>45352</c:v>
                </c:pt>
                <c:pt idx="34">
                  <c:v>45383</c:v>
                </c:pt>
                <c:pt idx="35">
                  <c:v>45413</c:v>
                </c:pt>
                <c:pt idx="36">
                  <c:v>45444</c:v>
                </c:pt>
                <c:pt idx="37">
                  <c:v>45474</c:v>
                </c:pt>
                <c:pt idx="38">
                  <c:v>45505</c:v>
                </c:pt>
                <c:pt idx="39">
                  <c:v>45536</c:v>
                </c:pt>
                <c:pt idx="40">
                  <c:v>45566</c:v>
                </c:pt>
                <c:pt idx="41">
                  <c:v>45597</c:v>
                </c:pt>
                <c:pt idx="42">
                  <c:v>45627</c:v>
                </c:pt>
                <c:pt idx="43">
                  <c:v>45658</c:v>
                </c:pt>
                <c:pt idx="44">
                  <c:v>45689</c:v>
                </c:pt>
                <c:pt idx="45">
                  <c:v>45717</c:v>
                </c:pt>
                <c:pt idx="46">
                  <c:v>45748</c:v>
                </c:pt>
                <c:pt idx="47">
                  <c:v>45778</c:v>
                </c:pt>
                <c:pt idx="48">
                  <c:v>45809</c:v>
                </c:pt>
                <c:pt idx="49">
                  <c:v>45839</c:v>
                </c:pt>
                <c:pt idx="50">
                  <c:v>45870</c:v>
                </c:pt>
                <c:pt idx="51">
                  <c:v>45901</c:v>
                </c:pt>
                <c:pt idx="52">
                  <c:v>45931</c:v>
                </c:pt>
                <c:pt idx="53">
                  <c:v>45962</c:v>
                </c:pt>
                <c:pt idx="54">
                  <c:v>45992</c:v>
                </c:pt>
                <c:pt idx="55">
                  <c:v>46023</c:v>
                </c:pt>
                <c:pt idx="56">
                  <c:v>46054</c:v>
                </c:pt>
                <c:pt idx="57">
                  <c:v>46082</c:v>
                </c:pt>
                <c:pt idx="58">
                  <c:v>46113</c:v>
                </c:pt>
                <c:pt idx="59">
                  <c:v>46143</c:v>
                </c:pt>
                <c:pt idx="60">
                  <c:v>46174</c:v>
                </c:pt>
              </c:numCache>
            </c:numRef>
          </c:cat>
          <c:val>
            <c:numRef>
              <c:f>'Residential Median Prices'!$B$76:$B$136</c:f>
              <c:numCache>
                <c:formatCode>_-"$"* #,##0_-;\-"$"* #,##0_-;_-"$"* "-"??_-;_-@_-</c:formatCode>
                <c:ptCount val="61"/>
                <c:pt idx="0">
                  <c:v>1150000</c:v>
                </c:pt>
                <c:pt idx="1">
                  <c:v>1175000</c:v>
                </c:pt>
                <c:pt idx="2">
                  <c:v>1200000</c:v>
                </c:pt>
                <c:pt idx="3">
                  <c:v>1150000</c:v>
                </c:pt>
                <c:pt idx="4">
                  <c:v>1250000</c:v>
                </c:pt>
                <c:pt idx="5">
                  <c:v>1300000</c:v>
                </c:pt>
                <c:pt idx="6">
                  <c:v>1290000</c:v>
                </c:pt>
                <c:pt idx="7">
                  <c:v>1200000</c:v>
                </c:pt>
                <c:pt idx="8">
                  <c:v>1190000</c:v>
                </c:pt>
                <c:pt idx="9">
                  <c:v>1200000</c:v>
                </c:pt>
                <c:pt idx="10">
                  <c:v>1170000</c:v>
                </c:pt>
                <c:pt idx="11">
                  <c:v>1125000</c:v>
                </c:pt>
                <c:pt idx="12">
                  <c:v>1156000</c:v>
                </c:pt>
                <c:pt idx="13">
                  <c:v>1100000</c:v>
                </c:pt>
                <c:pt idx="14">
                  <c:v>1100000</c:v>
                </c:pt>
                <c:pt idx="15">
                  <c:v>1038000</c:v>
                </c:pt>
                <c:pt idx="16">
                  <c:v>1082000</c:v>
                </c:pt>
                <c:pt idx="17">
                  <c:v>1060000</c:v>
                </c:pt>
                <c:pt idx="18">
                  <c:v>1045000</c:v>
                </c:pt>
                <c:pt idx="19">
                  <c:v>943000</c:v>
                </c:pt>
                <c:pt idx="20">
                  <c:v>1005000</c:v>
                </c:pt>
                <c:pt idx="21">
                  <c:v>1000000</c:v>
                </c:pt>
                <c:pt idx="22">
                  <c:v>990000</c:v>
                </c:pt>
                <c:pt idx="23">
                  <c:v>991888</c:v>
                </c:pt>
                <c:pt idx="24">
                  <c:v>1000000</c:v>
                </c:pt>
                <c:pt idx="25">
                  <c:v>990000</c:v>
                </c:pt>
                <c:pt idx="26">
                  <c:v>1000500</c:v>
                </c:pt>
                <c:pt idx="27">
                  <c:v>1022500</c:v>
                </c:pt>
                <c:pt idx="28">
                  <c:v>1045000</c:v>
                </c:pt>
                <c:pt idx="29">
                  <c:v>1055000</c:v>
                </c:pt>
                <c:pt idx="30">
                  <c:v>1045000</c:v>
                </c:pt>
                <c:pt idx="31">
                  <c:v>977000</c:v>
                </c:pt>
                <c:pt idx="32">
                  <c:v>1020000</c:v>
                </c:pt>
                <c:pt idx="33">
                  <c:v>1070000</c:v>
                </c:pt>
                <c:pt idx="34">
                  <c:v>1042000</c:v>
                </c:pt>
                <c:pt idx="35">
                  <c:v>1010000</c:v>
                </c:pt>
                <c:pt idx="36">
                  <c:v>1025000</c:v>
                </c:pt>
                <c:pt idx="37">
                  <c:v>950000</c:v>
                </c:pt>
                <c:pt idx="38">
                  <c:v>952000</c:v>
                </c:pt>
                <c:pt idx="39">
                  <c:v>970000</c:v>
                </c:pt>
                <c:pt idx="40">
                  <c:v>997000</c:v>
                </c:pt>
                <c:pt idx="41">
                  <c:v>1027000</c:v>
                </c:pt>
                <c:pt idx="42">
                  <c:v>1000000</c:v>
                </c:pt>
                <c:pt idx="43">
                  <c:v>940000</c:v>
                </c:pt>
                <c:pt idx="44">
                  <c:v>1000000</c:v>
                </c:pt>
                <c:pt idx="45">
                  <c:v>1035000</c:v>
                </c:pt>
                <c:pt idx="46">
                  <c:v>995000</c:v>
                </c:pt>
                <c:pt idx="47">
                  <c:v>980000</c:v>
                </c:pt>
                <c:pt idx="48">
                  <c:v>990000</c:v>
                </c:pt>
                <c:pt idx="49">
                  <c:v>970000</c:v>
                </c:pt>
                <c:pt idx="50">
                  <c:v>950000</c:v>
                </c:pt>
                <c:pt idx="51">
                  <c:v>975000</c:v>
                </c:pt>
                <c:pt idx="52">
                  <c:v>1033000</c:v>
                </c:pt>
                <c:pt idx="53">
                  <c:v>1033000</c:v>
                </c:pt>
                <c:pt idx="54">
                  <c:v>1010000</c:v>
                </c:pt>
                <c:pt idx="55">
                  <c:v>950000</c:v>
                </c:pt>
                <c:pt idx="56">
                  <c:v>1000000</c:v>
                </c:pt>
                <c:pt idx="57">
                  <c:v>1038000</c:v>
                </c:pt>
                <c:pt idx="58">
                  <c:v>1015000</c:v>
                </c:pt>
                <c:pt idx="59">
                  <c:v>1002000</c:v>
                </c:pt>
                <c:pt idx="60">
                  <c:v>980000</c:v>
                </c:pt>
              </c:numCache>
            </c:numRef>
          </c:val>
          <c:smooth val="0"/>
          <c:extLst>
            <c:ext xmlns:c16="http://schemas.microsoft.com/office/drawing/2014/chart" uri="{C3380CC4-5D6E-409C-BE32-E72D297353CC}">
              <c16:uniqueId val="{00000002-A32C-4768-8262-BBF7DFBC46BD}"/>
            </c:ext>
          </c:extLst>
        </c:ser>
        <c:dLbls>
          <c:showLegendKey val="0"/>
          <c:showVal val="0"/>
          <c:showCatName val="0"/>
          <c:showSerName val="0"/>
          <c:showPercent val="0"/>
          <c:showBubbleSize val="0"/>
        </c:dLbls>
        <c:marker val="1"/>
        <c:smooth val="0"/>
        <c:axId val="191738624"/>
        <c:axId val="191740160"/>
      </c:lineChart>
      <c:dateAx>
        <c:axId val="191738624"/>
        <c:scaling>
          <c:orientation val="minMax"/>
        </c:scaling>
        <c:delete val="0"/>
        <c:axPos val="b"/>
        <c:numFmt formatCode="mmm\-yy" sourceLinked="1"/>
        <c:majorTickMark val="none"/>
        <c:minorTickMark val="none"/>
        <c:tickLblPos val="nextTo"/>
        <c:txPr>
          <a:bodyPr rot="-5400000" vert="horz"/>
          <a:lstStyle/>
          <a:p>
            <a:pPr>
              <a:defRPr/>
            </a:pPr>
            <a:endParaRPr lang="en-US"/>
          </a:p>
        </c:txPr>
        <c:crossAx val="191740160"/>
        <c:crosses val="autoZero"/>
        <c:auto val="1"/>
        <c:lblOffset val="100"/>
        <c:baseTimeUnit val="months"/>
      </c:dateAx>
      <c:valAx>
        <c:axId val="191740160"/>
        <c:scaling>
          <c:orientation val="minMax"/>
          <c:min val="600000"/>
        </c:scaling>
        <c:delete val="0"/>
        <c:axPos val="l"/>
        <c:majorGridlines>
          <c:spPr>
            <a:ln>
              <a:solidFill>
                <a:schemeClr val="bg1">
                  <a:lumMod val="85000"/>
                </a:schemeClr>
              </a:solidFill>
            </a:ln>
          </c:spPr>
        </c:majorGridlines>
        <c:numFmt formatCode="&quot;$&quot;#,##0" sourceLinked="0"/>
        <c:majorTickMark val="none"/>
        <c:minorTickMark val="none"/>
        <c:tickLblPos val="nextTo"/>
        <c:spPr>
          <a:ln>
            <a:noFill/>
          </a:ln>
        </c:spPr>
        <c:txPr>
          <a:bodyPr/>
          <a:lstStyle/>
          <a:p>
            <a:pPr>
              <a:defRPr sz="800">
                <a:solidFill>
                  <a:schemeClr val="accent5">
                    <a:lumMod val="75000"/>
                  </a:schemeClr>
                </a:solidFill>
              </a:defRPr>
            </a:pPr>
            <a:endParaRPr lang="en-US"/>
          </a:p>
        </c:txPr>
        <c:crossAx val="191738624"/>
        <c:crosses val="autoZero"/>
        <c:crossBetween val="between"/>
        <c:minorUnit val="10000"/>
      </c:valAx>
      <c:valAx>
        <c:axId val="1057491104"/>
        <c:scaling>
          <c:orientation val="minMax"/>
        </c:scaling>
        <c:delete val="0"/>
        <c:axPos val="r"/>
        <c:numFmt formatCode="_-* #,##0_-;\-* #,##0_-;_-* &quot;-&quot;??_-;_-@_-" sourceLinked="1"/>
        <c:majorTickMark val="out"/>
        <c:minorTickMark val="none"/>
        <c:tickLblPos val="nextTo"/>
        <c:spPr>
          <a:ln>
            <a:solidFill>
              <a:schemeClr val="bg1">
                <a:lumMod val="65000"/>
              </a:schemeClr>
            </a:solidFill>
          </a:ln>
        </c:spPr>
        <c:txPr>
          <a:bodyPr/>
          <a:lstStyle/>
          <a:p>
            <a:pPr>
              <a:defRPr sz="800">
                <a:solidFill>
                  <a:schemeClr val="bg1">
                    <a:lumMod val="50000"/>
                  </a:schemeClr>
                </a:solidFill>
              </a:defRPr>
            </a:pPr>
            <a:endParaRPr lang="en-US"/>
          </a:p>
        </c:txPr>
        <c:crossAx val="1057486184"/>
        <c:crosses val="max"/>
        <c:crossBetween val="between"/>
      </c:valAx>
      <c:dateAx>
        <c:axId val="1057486184"/>
        <c:scaling>
          <c:orientation val="minMax"/>
        </c:scaling>
        <c:delete val="1"/>
        <c:axPos val="b"/>
        <c:numFmt formatCode="mmm\-yy" sourceLinked="1"/>
        <c:majorTickMark val="out"/>
        <c:minorTickMark val="none"/>
        <c:tickLblPos val="nextTo"/>
        <c:crossAx val="1057491104"/>
        <c:crosses val="autoZero"/>
        <c:auto val="1"/>
        <c:lblOffset val="100"/>
        <c:baseTimeUnit val="months"/>
      </c:dateAx>
    </c:plotArea>
    <c:legend>
      <c:legendPos val="b"/>
      <c:layout>
        <c:manualLayout>
          <c:xMode val="edge"/>
          <c:yMode val="edge"/>
          <c:x val="5.0682572644311558E-2"/>
          <c:y val="0.93524528906288051"/>
          <c:w val="0.89782892961276384"/>
          <c:h val="6.4754710937119472E-2"/>
        </c:manualLayout>
      </c:layout>
      <c:overlay val="0"/>
      <c:spPr>
        <a:solidFill>
          <a:schemeClr val="bg1"/>
        </a:solidFill>
        <a:ln>
          <a:noFill/>
        </a:ln>
      </c:spPr>
    </c:legend>
    <c:plotVisOnly val="1"/>
    <c:dispBlanksAs val="gap"/>
    <c:showDLblsOverMax val="0"/>
  </c:chart>
  <c:spPr>
    <a:solidFill>
      <a:schemeClr val="bg1"/>
    </a:solidFill>
    <a:ln>
      <a:noFill/>
    </a:ln>
  </c:spPr>
  <c:txPr>
    <a:bodyPr/>
    <a:lstStyle/>
    <a:p>
      <a:pPr>
        <a:defRPr sz="900">
          <a:latin typeface="+mn-lt"/>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NZ" sz="1200" b="1"/>
              <a:t>Percentage</a:t>
            </a:r>
            <a:r>
              <a:rPr lang="en-NZ" sz="1200" b="1" baseline="0"/>
              <a:t> change from same month in the previous year</a:t>
            </a:r>
            <a:endParaRPr lang="en-NZ"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lineChart>
        <c:grouping val="standard"/>
        <c:varyColors val="0"/>
        <c:ser>
          <c:idx val="0"/>
          <c:order val="0"/>
          <c:tx>
            <c:strRef>
              <c:f>'Residential Median Prices'!$B$1</c:f>
              <c:strCache>
                <c:ptCount val="1"/>
                <c:pt idx="0">
                  <c:v>REINZ</c:v>
                </c:pt>
              </c:strCache>
            </c:strRef>
          </c:tx>
          <c:spPr>
            <a:ln w="19050" cap="rnd">
              <a:solidFill>
                <a:srgbClr val="0070C0"/>
              </a:solidFill>
              <a:round/>
            </a:ln>
            <a:effectLst/>
          </c:spPr>
          <c:marker>
            <c:symbol val="circle"/>
            <c:size val="4"/>
            <c:spPr>
              <a:solidFill>
                <a:schemeClr val="bg1"/>
              </a:solidFill>
              <a:ln w="12700">
                <a:solidFill>
                  <a:srgbClr val="0070C0"/>
                </a:solidFill>
              </a:ln>
              <a:effectLst/>
            </c:spPr>
          </c:marker>
          <c:cat>
            <c:numRef>
              <c:f>'Residential Median Prices'!$A$76:$A$136</c:f>
              <c:numCache>
                <c:formatCode>mmm\-yy</c:formatCode>
                <c:ptCount val="61"/>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pt idx="16">
                  <c:v>44835</c:v>
                </c:pt>
                <c:pt idx="17">
                  <c:v>44866</c:v>
                </c:pt>
                <c:pt idx="18">
                  <c:v>44896</c:v>
                </c:pt>
                <c:pt idx="19">
                  <c:v>44927</c:v>
                </c:pt>
                <c:pt idx="20">
                  <c:v>44958</c:v>
                </c:pt>
                <c:pt idx="21">
                  <c:v>44986</c:v>
                </c:pt>
                <c:pt idx="22">
                  <c:v>45017</c:v>
                </c:pt>
                <c:pt idx="23">
                  <c:v>45047</c:v>
                </c:pt>
                <c:pt idx="24">
                  <c:v>45078</c:v>
                </c:pt>
                <c:pt idx="25">
                  <c:v>45108</c:v>
                </c:pt>
                <c:pt idx="26">
                  <c:v>45139</c:v>
                </c:pt>
                <c:pt idx="27">
                  <c:v>45170</c:v>
                </c:pt>
                <c:pt idx="28">
                  <c:v>45200</c:v>
                </c:pt>
                <c:pt idx="29">
                  <c:v>45231</c:v>
                </c:pt>
                <c:pt idx="30">
                  <c:v>45261</c:v>
                </c:pt>
                <c:pt idx="31">
                  <c:v>45292</c:v>
                </c:pt>
                <c:pt idx="32">
                  <c:v>45323</c:v>
                </c:pt>
                <c:pt idx="33">
                  <c:v>45352</c:v>
                </c:pt>
                <c:pt idx="34">
                  <c:v>45383</c:v>
                </c:pt>
                <c:pt idx="35">
                  <c:v>45413</c:v>
                </c:pt>
                <c:pt idx="36">
                  <c:v>45444</c:v>
                </c:pt>
                <c:pt idx="37">
                  <c:v>45474</c:v>
                </c:pt>
                <c:pt idx="38">
                  <c:v>45505</c:v>
                </c:pt>
                <c:pt idx="39">
                  <c:v>45536</c:v>
                </c:pt>
                <c:pt idx="40">
                  <c:v>45566</c:v>
                </c:pt>
                <c:pt idx="41">
                  <c:v>45597</c:v>
                </c:pt>
                <c:pt idx="42">
                  <c:v>45627</c:v>
                </c:pt>
                <c:pt idx="43">
                  <c:v>45658</c:v>
                </c:pt>
                <c:pt idx="44">
                  <c:v>45689</c:v>
                </c:pt>
                <c:pt idx="45">
                  <c:v>45717</c:v>
                </c:pt>
                <c:pt idx="46">
                  <c:v>45748</c:v>
                </c:pt>
                <c:pt idx="47">
                  <c:v>45778</c:v>
                </c:pt>
                <c:pt idx="48">
                  <c:v>45809</c:v>
                </c:pt>
                <c:pt idx="49">
                  <c:v>45839</c:v>
                </c:pt>
                <c:pt idx="50">
                  <c:v>45870</c:v>
                </c:pt>
                <c:pt idx="51">
                  <c:v>45901</c:v>
                </c:pt>
                <c:pt idx="52">
                  <c:v>45931</c:v>
                </c:pt>
                <c:pt idx="53">
                  <c:v>45962</c:v>
                </c:pt>
                <c:pt idx="54">
                  <c:v>45992</c:v>
                </c:pt>
                <c:pt idx="55">
                  <c:v>46023</c:v>
                </c:pt>
                <c:pt idx="56">
                  <c:v>46054</c:v>
                </c:pt>
                <c:pt idx="57">
                  <c:v>46082</c:v>
                </c:pt>
                <c:pt idx="58">
                  <c:v>46113</c:v>
                </c:pt>
                <c:pt idx="59">
                  <c:v>46143</c:v>
                </c:pt>
                <c:pt idx="60">
                  <c:v>46174</c:v>
                </c:pt>
              </c:numCache>
            </c:numRef>
          </c:cat>
          <c:val>
            <c:numRef>
              <c:f>'Residential Median Prices'!$D$76:$D$136</c:f>
              <c:numCache>
                <c:formatCode>0%</c:formatCode>
                <c:ptCount val="61"/>
                <c:pt idx="0">
                  <c:v>0.23922413793103448</c:v>
                </c:pt>
                <c:pt idx="1">
                  <c:v>0.27717391304347827</c:v>
                </c:pt>
                <c:pt idx="2">
                  <c:v>0.26315789473684209</c:v>
                </c:pt>
                <c:pt idx="3">
                  <c:v>0.20418848167539266</c:v>
                </c:pt>
                <c:pt idx="4">
                  <c:v>0.25</c:v>
                </c:pt>
                <c:pt idx="5">
                  <c:v>0.26213592233009708</c:v>
                </c:pt>
                <c:pt idx="6">
                  <c:v>0.24038461538461539</c:v>
                </c:pt>
                <c:pt idx="7">
                  <c:v>0.2</c:v>
                </c:pt>
                <c:pt idx="8">
                  <c:v>8.1818181818181818E-2</c:v>
                </c:pt>
                <c:pt idx="9">
                  <c:v>7.1428571428571425E-2</c:v>
                </c:pt>
                <c:pt idx="10">
                  <c:v>0.04</c:v>
                </c:pt>
                <c:pt idx="11">
                  <c:v>-2.0034843205574911E-2</c:v>
                </c:pt>
                <c:pt idx="12">
                  <c:v>5.2173913043478265E-3</c:v>
                </c:pt>
                <c:pt idx="13">
                  <c:v>-6.3829787234042548E-2</c:v>
                </c:pt>
                <c:pt idx="14">
                  <c:v>-8.3333333333333329E-2</c:v>
                </c:pt>
                <c:pt idx="15">
                  <c:v>-9.7391304347826085E-2</c:v>
                </c:pt>
                <c:pt idx="16">
                  <c:v>-0.13439999999999999</c:v>
                </c:pt>
                <c:pt idx="17">
                  <c:v>-0.18461538461538463</c:v>
                </c:pt>
                <c:pt idx="18">
                  <c:v>-0.18992248062015504</c:v>
                </c:pt>
                <c:pt idx="19">
                  <c:v>-0.21416666666666667</c:v>
                </c:pt>
                <c:pt idx="20">
                  <c:v>-0.15546218487394958</c:v>
                </c:pt>
                <c:pt idx="21">
                  <c:v>-0.16666666666666666</c:v>
                </c:pt>
                <c:pt idx="22">
                  <c:v>-0.15384615384615385</c:v>
                </c:pt>
                <c:pt idx="23">
                  <c:v>-0.11832177777777778</c:v>
                </c:pt>
                <c:pt idx="24">
                  <c:v>-0.13494809688581316</c:v>
                </c:pt>
                <c:pt idx="25">
                  <c:v>-0.1</c:v>
                </c:pt>
                <c:pt idx="26">
                  <c:v>-9.0454545454545454E-2</c:v>
                </c:pt>
                <c:pt idx="27">
                  <c:v>-1.4932562620423893E-2</c:v>
                </c:pt>
                <c:pt idx="28">
                  <c:v>-3.4195933456561925E-2</c:v>
                </c:pt>
                <c:pt idx="29">
                  <c:v>-4.7169811320754715E-3</c:v>
                </c:pt>
                <c:pt idx="30">
                  <c:v>0</c:v>
                </c:pt>
                <c:pt idx="31">
                  <c:v>3.6055143160127257E-2</c:v>
                </c:pt>
                <c:pt idx="32">
                  <c:v>1.4925373134328358E-2</c:v>
                </c:pt>
                <c:pt idx="33">
                  <c:v>7.0000000000000007E-2</c:v>
                </c:pt>
                <c:pt idx="34">
                  <c:v>5.2525252525252523E-2</c:v>
                </c:pt>
                <c:pt idx="35">
                  <c:v>1.8260126143274241E-2</c:v>
                </c:pt>
                <c:pt idx="36">
                  <c:v>2.5000000000000001E-2</c:v>
                </c:pt>
                <c:pt idx="37">
                  <c:v>-4.0404040404040407E-2</c:v>
                </c:pt>
                <c:pt idx="38">
                  <c:v>-4.847576211894053E-2</c:v>
                </c:pt>
                <c:pt idx="39">
                  <c:v>-5.1344743276283619E-2</c:v>
                </c:pt>
                <c:pt idx="40">
                  <c:v>-4.5933014354066985E-2</c:v>
                </c:pt>
                <c:pt idx="41">
                  <c:v>-2.6540284360189573E-2</c:v>
                </c:pt>
                <c:pt idx="42">
                  <c:v>-4.3062200956937802E-2</c:v>
                </c:pt>
                <c:pt idx="43">
                  <c:v>-3.7871033776867964E-2</c:v>
                </c:pt>
                <c:pt idx="44">
                  <c:v>-1.9607843137254902E-2</c:v>
                </c:pt>
                <c:pt idx="45">
                  <c:v>-3.2710280373831772E-2</c:v>
                </c:pt>
                <c:pt idx="46">
                  <c:v>-4.5105566218809984E-2</c:v>
                </c:pt>
                <c:pt idx="47">
                  <c:v>-2.9702970297029702E-2</c:v>
                </c:pt>
                <c:pt idx="48">
                  <c:v>-3.4146341463414637E-2</c:v>
                </c:pt>
                <c:pt idx="49">
                  <c:v>2.1052631578947368E-2</c:v>
                </c:pt>
                <c:pt idx="50">
                  <c:v>-2.1008403361344537E-3</c:v>
                </c:pt>
                <c:pt idx="51">
                  <c:v>5.1546391752577319E-3</c:v>
                </c:pt>
                <c:pt idx="52">
                  <c:v>3.6108324974924777E-2</c:v>
                </c:pt>
                <c:pt idx="53">
                  <c:v>5.8422590068159686E-3</c:v>
                </c:pt>
                <c:pt idx="54">
                  <c:v>0.01</c:v>
                </c:pt>
                <c:pt idx="55">
                  <c:v>1.0638297872340425E-2</c:v>
                </c:pt>
                <c:pt idx="56">
                  <c:v>0</c:v>
                </c:pt>
                <c:pt idx="57">
                  <c:v>2.8985507246376812E-3</c:v>
                </c:pt>
                <c:pt idx="58">
                  <c:v>2.0100502512562814E-2</c:v>
                </c:pt>
                <c:pt idx="59">
                  <c:v>2.2448979591836733E-2</c:v>
                </c:pt>
                <c:pt idx="60">
                  <c:v>-1.0101010101010102E-2</c:v>
                </c:pt>
              </c:numCache>
            </c:numRef>
          </c:val>
          <c:smooth val="1"/>
          <c:extLst>
            <c:ext xmlns:c16="http://schemas.microsoft.com/office/drawing/2014/chart" uri="{C3380CC4-5D6E-409C-BE32-E72D297353CC}">
              <c16:uniqueId val="{00000000-00C1-4BEF-BBB9-B09EA444743B}"/>
            </c:ext>
          </c:extLst>
        </c:ser>
        <c:dLbls>
          <c:showLegendKey val="0"/>
          <c:showVal val="0"/>
          <c:showCatName val="0"/>
          <c:showSerName val="0"/>
          <c:showPercent val="0"/>
          <c:showBubbleSize val="0"/>
        </c:dLbls>
        <c:marker val="1"/>
        <c:smooth val="0"/>
        <c:axId val="829442688"/>
        <c:axId val="789929424"/>
      </c:lineChart>
      <c:dateAx>
        <c:axId val="8294426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9929424"/>
        <c:crosses val="autoZero"/>
        <c:auto val="1"/>
        <c:lblOffset val="100"/>
        <c:baseTimeUnit val="days"/>
      </c:dateAx>
      <c:valAx>
        <c:axId val="789929424"/>
        <c:scaling>
          <c:orientation val="minMax"/>
        </c:scaling>
        <c:delete val="0"/>
        <c:axPos val="l"/>
        <c:majorGridlines>
          <c:spPr>
            <a:ln w="9525" cap="flat" cmpd="sng" algn="ctr">
              <a:solidFill>
                <a:schemeClr val="accent5">
                  <a:lumMod val="20000"/>
                  <a:lumOff val="8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70C0"/>
                </a:solidFill>
                <a:latin typeface="+mn-lt"/>
                <a:ea typeface="+mn-ea"/>
                <a:cs typeface="+mn-cs"/>
              </a:defRPr>
            </a:pPr>
            <a:endParaRPr lang="en-US"/>
          </a:p>
        </c:txPr>
        <c:crossAx val="829442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Dwellings consented by type</a:t>
            </a:r>
          </a:p>
        </c:rich>
      </c:tx>
      <c:overlay val="0"/>
    </c:title>
    <c:autoTitleDeleted val="0"/>
    <c:plotArea>
      <c:layout/>
      <c:barChart>
        <c:barDir val="col"/>
        <c:grouping val="stacked"/>
        <c:varyColors val="0"/>
        <c:ser>
          <c:idx val="0"/>
          <c:order val="0"/>
          <c:tx>
            <c:strRef>
              <c:f>'Dwellings Consented'!$B$2</c:f>
              <c:strCache>
                <c:ptCount val="1"/>
                <c:pt idx="0">
                  <c:v>Houses</c:v>
                </c:pt>
              </c:strCache>
            </c:strRef>
          </c:tx>
          <c:invertIfNegative val="0"/>
          <c:dLbls>
            <c:spPr>
              <a:noFill/>
              <a:ln>
                <a:noFill/>
              </a:ln>
              <a:effectLst/>
            </c:spPr>
            <c:txPr>
              <a:bodyPr/>
              <a:lstStyle/>
              <a:p>
                <a:pPr>
                  <a:defRPr sz="800">
                    <a:solidFill>
                      <a:schemeClr val="accent1">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'Dwellings Consented'!$A$151:$A$175</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Consented'!$B$151:$B$175</c:f>
              <c:numCache>
                <c:formatCode>General</c:formatCode>
                <c:ptCount val="25"/>
                <c:pt idx="0">
                  <c:v>430</c:v>
                </c:pt>
                <c:pt idx="1">
                  <c:v>288</c:v>
                </c:pt>
                <c:pt idx="2">
                  <c:v>465</c:v>
                </c:pt>
                <c:pt idx="3">
                  <c:v>418</c:v>
                </c:pt>
                <c:pt idx="4">
                  <c:v>404</c:v>
                </c:pt>
                <c:pt idx="5">
                  <c:v>384</c:v>
                </c:pt>
                <c:pt idx="6">
                  <c:v>358</c:v>
                </c:pt>
                <c:pt idx="7">
                  <c:v>241</c:v>
                </c:pt>
                <c:pt idx="8">
                  <c:v>319</c:v>
                </c:pt>
                <c:pt idx="9">
                  <c:v>366</c:v>
                </c:pt>
                <c:pt idx="10">
                  <c:v>447</c:v>
                </c:pt>
                <c:pt idx="11">
                  <c:v>333</c:v>
                </c:pt>
                <c:pt idx="12">
                  <c:v>426</c:v>
                </c:pt>
                <c:pt idx="13">
                  <c:v>351</c:v>
                </c:pt>
                <c:pt idx="14">
                  <c:v>458</c:v>
                </c:pt>
                <c:pt idx="15">
                  <c:v>515</c:v>
                </c:pt>
                <c:pt idx="16">
                  <c:v>519</c:v>
                </c:pt>
                <c:pt idx="17">
                  <c:v>437</c:v>
                </c:pt>
                <c:pt idx="18">
                  <c:v>555</c:v>
                </c:pt>
                <c:pt idx="19">
                  <c:v>360</c:v>
                </c:pt>
                <c:pt idx="20">
                  <c:v>335</c:v>
                </c:pt>
                <c:pt idx="21">
                  <c:v>508</c:v>
                </c:pt>
                <c:pt idx="22">
                  <c:v>548</c:v>
                </c:pt>
                <c:pt idx="23">
                  <c:v>551</c:v>
                </c:pt>
                <c:pt idx="24">
                  <c:v>641</c:v>
                </c:pt>
              </c:numCache>
            </c:numRef>
          </c:val>
          <c:extLst>
            <c:ext xmlns:c16="http://schemas.microsoft.com/office/drawing/2014/chart" uri="{C3380CC4-5D6E-409C-BE32-E72D297353CC}">
              <c16:uniqueId val="{00000000-3F6F-4A30-A20F-9A32C0B9E766}"/>
            </c:ext>
          </c:extLst>
        </c:ser>
        <c:ser>
          <c:idx val="1"/>
          <c:order val="1"/>
          <c:tx>
            <c:strRef>
              <c:f>'Dwellings Consented'!$C$2</c:f>
              <c:strCache>
                <c:ptCount val="1"/>
                <c:pt idx="0">
                  <c:v>Apartments</c:v>
                </c:pt>
              </c:strCache>
            </c:strRef>
          </c:tx>
          <c:spPr>
            <a:solidFill>
              <a:schemeClr val="tx2">
                <a:lumMod val="50000"/>
              </a:schemeClr>
            </a:solidFill>
          </c:spPr>
          <c:invertIfNegative val="0"/>
          <c:dLbls>
            <c:spPr>
              <a:noFill/>
              <a:ln>
                <a:noFill/>
              </a:ln>
              <a:effectLst/>
            </c:spPr>
            <c:txPr>
              <a:bodyPr/>
              <a:lstStyle/>
              <a:p>
                <a:pPr>
                  <a:defRPr sz="800">
                    <a:solidFill>
                      <a:schemeClr val="tx2">
                        <a:lumMod val="40000"/>
                        <a:lumOff val="6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'Dwellings Consented'!$A$151:$A$175</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Consented'!$C$151:$C$175</c:f>
              <c:numCache>
                <c:formatCode>General</c:formatCode>
                <c:ptCount val="25"/>
                <c:pt idx="0">
                  <c:v>66</c:v>
                </c:pt>
                <c:pt idx="1">
                  <c:v>27</c:v>
                </c:pt>
                <c:pt idx="2">
                  <c:v>35</c:v>
                </c:pt>
                <c:pt idx="3">
                  <c:v>38</c:v>
                </c:pt>
                <c:pt idx="4">
                  <c:v>245</c:v>
                </c:pt>
                <c:pt idx="5">
                  <c:v>113</c:v>
                </c:pt>
                <c:pt idx="6">
                  <c:v>106</c:v>
                </c:pt>
                <c:pt idx="7">
                  <c:v>298</c:v>
                </c:pt>
                <c:pt idx="8">
                  <c:v>28</c:v>
                </c:pt>
                <c:pt idx="9">
                  <c:v>65</c:v>
                </c:pt>
                <c:pt idx="10">
                  <c:v>321</c:v>
                </c:pt>
                <c:pt idx="11">
                  <c:v>24</c:v>
                </c:pt>
                <c:pt idx="12">
                  <c:v>94</c:v>
                </c:pt>
                <c:pt idx="13">
                  <c:v>103</c:v>
                </c:pt>
                <c:pt idx="14">
                  <c:v>61</c:v>
                </c:pt>
                <c:pt idx="15">
                  <c:v>212</c:v>
                </c:pt>
                <c:pt idx="16">
                  <c:v>216</c:v>
                </c:pt>
                <c:pt idx="17">
                  <c:v>118</c:v>
                </c:pt>
                <c:pt idx="18">
                  <c:v>47</c:v>
                </c:pt>
                <c:pt idx="19">
                  <c:v>66</c:v>
                </c:pt>
                <c:pt idx="20">
                  <c:v>116</c:v>
                </c:pt>
                <c:pt idx="21">
                  <c:v>103</c:v>
                </c:pt>
                <c:pt idx="22">
                  <c:v>139</c:v>
                </c:pt>
                <c:pt idx="23">
                  <c:v>385</c:v>
                </c:pt>
                <c:pt idx="24">
                  <c:v>0</c:v>
                </c:pt>
              </c:numCache>
            </c:numRef>
          </c:val>
          <c:extLst>
            <c:ext xmlns:c16="http://schemas.microsoft.com/office/drawing/2014/chart" uri="{C3380CC4-5D6E-409C-BE32-E72D297353CC}">
              <c16:uniqueId val="{00000001-3F6F-4A30-A20F-9A32C0B9E766}"/>
            </c:ext>
          </c:extLst>
        </c:ser>
        <c:ser>
          <c:idx val="2"/>
          <c:order val="2"/>
          <c:tx>
            <c:strRef>
              <c:f>'Dwellings Consented'!$D$2</c:f>
              <c:strCache>
                <c:ptCount val="1"/>
                <c:pt idx="0">
                  <c:v>Townhouses, flats, units, other</c:v>
                </c:pt>
              </c:strCache>
            </c:strRef>
          </c:tx>
          <c:spPr>
            <a:solidFill>
              <a:srgbClr val="728F41"/>
            </a:solidFill>
          </c:spPr>
          <c:invertIfNegative val="0"/>
          <c:dLbls>
            <c:spPr>
              <a:noFill/>
              <a:ln>
                <a:noFill/>
              </a:ln>
              <a:effectLst/>
            </c:spPr>
            <c:txPr>
              <a:bodyPr/>
              <a:lstStyle/>
              <a:p>
                <a:pPr>
                  <a:defRPr sz="800">
                    <a:solidFill>
                      <a:schemeClr val="accent6">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'Dwellings Consented'!$A$151:$A$175</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Consented'!$D$151:$D$175</c:f>
              <c:numCache>
                <c:formatCode>General</c:formatCode>
                <c:ptCount val="25"/>
                <c:pt idx="0">
                  <c:v>776</c:v>
                </c:pt>
                <c:pt idx="1">
                  <c:v>405</c:v>
                </c:pt>
                <c:pt idx="2">
                  <c:v>650</c:v>
                </c:pt>
                <c:pt idx="3">
                  <c:v>561</c:v>
                </c:pt>
                <c:pt idx="4">
                  <c:v>662</c:v>
                </c:pt>
                <c:pt idx="5">
                  <c:v>724</c:v>
                </c:pt>
                <c:pt idx="6">
                  <c:v>742</c:v>
                </c:pt>
                <c:pt idx="7">
                  <c:v>405</c:v>
                </c:pt>
                <c:pt idx="8">
                  <c:v>485</c:v>
                </c:pt>
                <c:pt idx="9">
                  <c:v>648</c:v>
                </c:pt>
                <c:pt idx="10">
                  <c:v>767</c:v>
                </c:pt>
                <c:pt idx="11">
                  <c:v>624</c:v>
                </c:pt>
                <c:pt idx="12">
                  <c:v>786</c:v>
                </c:pt>
                <c:pt idx="13">
                  <c:v>710</c:v>
                </c:pt>
                <c:pt idx="14">
                  <c:v>799</c:v>
                </c:pt>
                <c:pt idx="15">
                  <c:v>612</c:v>
                </c:pt>
                <c:pt idx="16">
                  <c:v>888</c:v>
                </c:pt>
                <c:pt idx="17">
                  <c:v>891</c:v>
                </c:pt>
                <c:pt idx="18">
                  <c:v>824</c:v>
                </c:pt>
                <c:pt idx="19">
                  <c:v>774</c:v>
                </c:pt>
                <c:pt idx="20">
                  <c:v>529</c:v>
                </c:pt>
                <c:pt idx="21">
                  <c:v>664</c:v>
                </c:pt>
                <c:pt idx="22">
                  <c:v>816</c:v>
                </c:pt>
                <c:pt idx="23">
                  <c:v>738</c:v>
                </c:pt>
                <c:pt idx="24">
                  <c:v>873</c:v>
                </c:pt>
              </c:numCache>
            </c:numRef>
          </c:val>
          <c:extLst>
            <c:ext xmlns:c16="http://schemas.microsoft.com/office/drawing/2014/chart" uri="{C3380CC4-5D6E-409C-BE32-E72D297353CC}">
              <c16:uniqueId val="{00000002-3F6F-4A30-A20F-9A32C0B9E766}"/>
            </c:ext>
          </c:extLst>
        </c:ser>
        <c:ser>
          <c:idx val="3"/>
          <c:order val="3"/>
          <c:tx>
            <c:strRef>
              <c:f>'Dwellings Consented'!$E$2</c:f>
              <c:strCache>
                <c:ptCount val="1"/>
                <c:pt idx="0">
                  <c:v>Retirement village units</c:v>
                </c:pt>
              </c:strCache>
            </c:strRef>
          </c:tx>
          <c:spPr>
            <a:solidFill>
              <a:srgbClr val="DA291C"/>
            </a:solidFill>
          </c:spPr>
          <c:invertIfNegative val="0"/>
          <c:dLbls>
            <c:spPr>
              <a:noFill/>
              <a:ln>
                <a:noFill/>
              </a:ln>
              <a:effectLst/>
            </c:spPr>
            <c:txPr>
              <a:bodyPr/>
              <a:lstStyle/>
              <a:p>
                <a:pPr>
                  <a:defRPr sz="800">
                    <a:solidFill>
                      <a:sysClr val="windowText" lastClr="0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'Dwellings Consented'!$A$151:$A$175</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Consented'!$E$151:$E$175</c:f>
              <c:numCache>
                <c:formatCode>General</c:formatCode>
                <c:ptCount val="25"/>
                <c:pt idx="0">
                  <c:v>4</c:v>
                </c:pt>
                <c:pt idx="1">
                  <c:v>24</c:v>
                </c:pt>
                <c:pt idx="2">
                  <c:v>140</c:v>
                </c:pt>
                <c:pt idx="3">
                  <c:v>211</c:v>
                </c:pt>
                <c:pt idx="4">
                  <c:v>51</c:v>
                </c:pt>
                <c:pt idx="5">
                  <c:v>0</c:v>
                </c:pt>
                <c:pt idx="6">
                  <c:v>0</c:v>
                </c:pt>
                <c:pt idx="7">
                  <c:v>8</c:v>
                </c:pt>
                <c:pt idx="8">
                  <c:v>35</c:v>
                </c:pt>
                <c:pt idx="9">
                  <c:v>7</c:v>
                </c:pt>
                <c:pt idx="10">
                  <c:v>0</c:v>
                </c:pt>
                <c:pt idx="11">
                  <c:v>0</c:v>
                </c:pt>
                <c:pt idx="12">
                  <c:v>86</c:v>
                </c:pt>
                <c:pt idx="13">
                  <c:v>11</c:v>
                </c:pt>
                <c:pt idx="14">
                  <c:v>24</c:v>
                </c:pt>
                <c:pt idx="15">
                  <c:v>37</c:v>
                </c:pt>
                <c:pt idx="16">
                  <c:v>4</c:v>
                </c:pt>
                <c:pt idx="17">
                  <c:v>32</c:v>
                </c:pt>
                <c:pt idx="18">
                  <c:v>15</c:v>
                </c:pt>
                <c:pt idx="19">
                  <c:v>117</c:v>
                </c:pt>
                <c:pt idx="20">
                  <c:v>49</c:v>
                </c:pt>
                <c:pt idx="21">
                  <c:v>4</c:v>
                </c:pt>
                <c:pt idx="22">
                  <c:v>45</c:v>
                </c:pt>
                <c:pt idx="23">
                  <c:v>9</c:v>
                </c:pt>
                <c:pt idx="24">
                  <c:v>53</c:v>
                </c:pt>
              </c:numCache>
            </c:numRef>
          </c:val>
          <c:extLst>
            <c:ext xmlns:c16="http://schemas.microsoft.com/office/drawing/2014/chart" uri="{C3380CC4-5D6E-409C-BE32-E72D297353CC}">
              <c16:uniqueId val="{00000003-3F6F-4A30-A20F-9A32C0B9E766}"/>
            </c:ext>
          </c:extLst>
        </c:ser>
        <c:dLbls>
          <c:showLegendKey val="0"/>
          <c:showVal val="0"/>
          <c:showCatName val="0"/>
          <c:showSerName val="0"/>
          <c:showPercent val="0"/>
          <c:showBubbleSize val="0"/>
        </c:dLbls>
        <c:gapWidth val="30"/>
        <c:overlap val="100"/>
        <c:axId val="187803904"/>
        <c:axId val="187817984"/>
      </c:barChart>
      <c:dateAx>
        <c:axId val="187803904"/>
        <c:scaling>
          <c:orientation val="minMax"/>
        </c:scaling>
        <c:delete val="0"/>
        <c:axPos val="b"/>
        <c:numFmt formatCode="mmm\-yy" sourceLinked="1"/>
        <c:majorTickMark val="none"/>
        <c:minorTickMark val="none"/>
        <c:tickLblPos val="nextTo"/>
        <c:txPr>
          <a:bodyPr rot="-5400000" vert="horz"/>
          <a:lstStyle/>
          <a:p>
            <a:pPr>
              <a:defRPr sz="800"/>
            </a:pPr>
            <a:endParaRPr lang="en-US"/>
          </a:p>
        </c:txPr>
        <c:crossAx val="187817984"/>
        <c:crosses val="autoZero"/>
        <c:auto val="1"/>
        <c:lblOffset val="100"/>
        <c:baseTimeUnit val="months"/>
      </c:dateAx>
      <c:valAx>
        <c:axId val="187817984"/>
        <c:scaling>
          <c:orientation val="minMax"/>
          <c:min val="0"/>
        </c:scaling>
        <c:delete val="0"/>
        <c:axPos val="l"/>
        <c:majorGridlines>
          <c:spPr>
            <a:ln>
              <a:solidFill>
                <a:schemeClr val="bg1">
                  <a:lumMod val="75000"/>
                  <a:alpha val="50000"/>
                </a:schemeClr>
              </a:solidFill>
            </a:ln>
          </c:spPr>
        </c:majorGridlines>
        <c:numFmt formatCode="#,##0" sourceLinked="0"/>
        <c:majorTickMark val="none"/>
        <c:minorTickMark val="none"/>
        <c:tickLblPos val="nextTo"/>
        <c:spPr>
          <a:ln w="9525">
            <a:noFill/>
          </a:ln>
        </c:spPr>
        <c:txPr>
          <a:bodyPr/>
          <a:lstStyle/>
          <a:p>
            <a:pPr>
              <a:defRPr sz="800"/>
            </a:pPr>
            <a:endParaRPr lang="en-US"/>
          </a:p>
        </c:txPr>
        <c:crossAx val="187803904"/>
        <c:crosses val="autoZero"/>
        <c:crossBetween val="between"/>
      </c:valAx>
    </c:plotArea>
    <c:legend>
      <c:legendPos val="b"/>
      <c:overlay val="0"/>
      <c:spPr>
        <a:solidFill>
          <a:schemeClr val="bg1"/>
        </a:solidFill>
        <a:ln>
          <a:solidFill>
            <a:schemeClr val="bg1"/>
          </a:solidFill>
        </a:ln>
      </c:spPr>
      <c:txPr>
        <a:bodyPr/>
        <a:lstStyle/>
        <a:p>
          <a:pPr>
            <a:defRPr sz="900"/>
          </a:pPr>
          <a:endParaRPr lang="en-US"/>
        </a:p>
      </c:txPr>
    </c:legend>
    <c:plotVisOnly val="1"/>
    <c:dispBlanksAs val="gap"/>
    <c:showDLblsOverMax val="0"/>
  </c:chart>
  <c:spPr>
    <a:solidFill>
      <a:schemeClr val="bg1"/>
    </a:solidFill>
    <a:ln>
      <a:noFill/>
    </a:ln>
  </c:spPr>
  <c:txPr>
    <a:bodyPr/>
    <a:lstStyle/>
    <a:p>
      <a:pPr>
        <a:defRPr>
          <a:latin typeface="+mn-lt"/>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Dwellings consented by type (KO/TRC</a:t>
            </a:r>
            <a:r>
              <a:rPr lang="en-US" sz="1200" baseline="0"/>
              <a:t> land)</a:t>
            </a:r>
            <a:endParaRPr lang="en-US" sz="1200"/>
          </a:p>
        </c:rich>
      </c:tx>
      <c:overlay val="0"/>
    </c:title>
    <c:autoTitleDeleted val="0"/>
    <c:plotArea>
      <c:layout/>
      <c:barChart>
        <c:barDir val="col"/>
        <c:grouping val="stacked"/>
        <c:varyColors val="0"/>
        <c:ser>
          <c:idx val="1"/>
          <c:order val="0"/>
          <c:tx>
            <c:strRef>
              <c:f>'Dwellings Consented'!$AC$2</c:f>
              <c:strCache>
                <c:ptCount val="1"/>
                <c:pt idx="0">
                  <c:v>Houses</c:v>
                </c:pt>
              </c:strCache>
            </c:strRef>
          </c:tx>
          <c:spPr>
            <a:solidFill>
              <a:schemeClr val="accent1"/>
            </a:solidFill>
          </c:spPr>
          <c:invertIfNegative val="0"/>
          <c:dLbls>
            <c:spPr>
              <a:noFill/>
              <a:ln>
                <a:noFill/>
              </a:ln>
              <a:effectLst/>
            </c:spPr>
            <c:txPr>
              <a:bodyPr wrap="square" lIns="38100" tIns="19050" rIns="38100" bIns="19050" anchor="ctr">
                <a:spAutoFit/>
              </a:bodyPr>
              <a:lstStyle/>
              <a:p>
                <a:pPr>
                  <a:defRPr sz="800">
                    <a:solidFill>
                      <a:schemeClr val="accent1">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Consented'!$A$151:$A$175</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Consented'!$AC$151:$AC$175</c:f>
              <c:numCache>
                <c:formatCode>General</c:formatCode>
                <c:ptCount val="25"/>
                <c:pt idx="0">
                  <c:v>14</c:v>
                </c:pt>
                <c:pt idx="1">
                  <c:v>2</c:v>
                </c:pt>
                <c:pt idx="2">
                  <c:v>2</c:v>
                </c:pt>
                <c:pt idx="3">
                  <c:v>11</c:v>
                </c:pt>
                <c:pt idx="4">
                  <c:v>4</c:v>
                </c:pt>
                <c:pt idx="5">
                  <c:v>2</c:v>
                </c:pt>
                <c:pt idx="6">
                  <c:v>5</c:v>
                </c:pt>
                <c:pt idx="7">
                  <c:v>3</c:v>
                </c:pt>
                <c:pt idx="8">
                  <c:v>3</c:v>
                </c:pt>
                <c:pt idx="9">
                  <c:v>6</c:v>
                </c:pt>
                <c:pt idx="10">
                  <c:v>8</c:v>
                </c:pt>
                <c:pt idx="11">
                  <c:v>0</c:v>
                </c:pt>
                <c:pt idx="12">
                  <c:v>0</c:v>
                </c:pt>
                <c:pt idx="13">
                  <c:v>6</c:v>
                </c:pt>
                <c:pt idx="14">
                  <c:v>5</c:v>
                </c:pt>
                <c:pt idx="15">
                  <c:v>4</c:v>
                </c:pt>
                <c:pt idx="16">
                  <c:v>10</c:v>
                </c:pt>
                <c:pt idx="17">
                  <c:v>4</c:v>
                </c:pt>
                <c:pt idx="18">
                  <c:v>7</c:v>
                </c:pt>
                <c:pt idx="19">
                  <c:v>5</c:v>
                </c:pt>
                <c:pt idx="20">
                  <c:v>8</c:v>
                </c:pt>
                <c:pt idx="21">
                  <c:v>0</c:v>
                </c:pt>
                <c:pt idx="22">
                  <c:v>0</c:v>
                </c:pt>
                <c:pt idx="23">
                  <c:v>7</c:v>
                </c:pt>
                <c:pt idx="24">
                  <c:v>12</c:v>
                </c:pt>
              </c:numCache>
            </c:numRef>
          </c:val>
          <c:extLst>
            <c:ext xmlns:c16="http://schemas.microsoft.com/office/drawing/2014/chart" uri="{C3380CC4-5D6E-409C-BE32-E72D297353CC}">
              <c16:uniqueId val="{00000001-4BB0-4444-8BC7-D0621BE9CAB7}"/>
            </c:ext>
          </c:extLst>
        </c:ser>
        <c:ser>
          <c:idx val="0"/>
          <c:order val="1"/>
          <c:tx>
            <c:strRef>
              <c:f>'Dwellings Consented'!$AD$2</c:f>
              <c:strCache>
                <c:ptCount val="1"/>
                <c:pt idx="0">
                  <c:v>Apartments</c:v>
                </c:pt>
              </c:strCache>
            </c:strRef>
          </c:tx>
          <c:spPr>
            <a:solidFill>
              <a:schemeClr val="tx2">
                <a:lumMod val="50000"/>
              </a:schemeClr>
            </a:solidFill>
          </c:spPr>
          <c:invertIfNegative val="0"/>
          <c:dLbls>
            <c:spPr>
              <a:noFill/>
              <a:ln>
                <a:noFill/>
              </a:ln>
              <a:effectLst/>
            </c:spPr>
            <c:txPr>
              <a:bodyPr wrap="square" lIns="38100" tIns="19050" rIns="38100" bIns="19050" anchor="ctr">
                <a:spAutoFit/>
              </a:bodyPr>
              <a:lstStyle/>
              <a:p>
                <a:pPr>
                  <a:defRPr sz="800">
                    <a:solidFill>
                      <a:schemeClr val="tx2">
                        <a:lumMod val="40000"/>
                        <a:lumOff val="6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Consented'!$A$151:$A$175</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Consented'!$AD$151:$AD$175</c:f>
              <c:numCache>
                <c:formatCode>General</c:formatCode>
                <c:ptCount val="25"/>
                <c:pt idx="0">
                  <c:v>0</c:v>
                </c:pt>
                <c:pt idx="1">
                  <c:v>20</c:v>
                </c:pt>
                <c:pt idx="2">
                  <c:v>0</c:v>
                </c:pt>
                <c:pt idx="3">
                  <c:v>0</c:v>
                </c:pt>
                <c:pt idx="4">
                  <c:v>60</c:v>
                </c:pt>
                <c:pt idx="5">
                  <c:v>0</c:v>
                </c:pt>
                <c:pt idx="6">
                  <c:v>0</c:v>
                </c:pt>
                <c:pt idx="7">
                  <c:v>0</c:v>
                </c:pt>
                <c:pt idx="8">
                  <c:v>0</c:v>
                </c:pt>
                <c:pt idx="9">
                  <c:v>0</c:v>
                </c:pt>
                <c:pt idx="10">
                  <c:v>0</c:v>
                </c:pt>
                <c:pt idx="11">
                  <c:v>0</c:v>
                </c:pt>
                <c:pt idx="12">
                  <c:v>0</c:v>
                </c:pt>
                <c:pt idx="13">
                  <c:v>12</c:v>
                </c:pt>
                <c:pt idx="14">
                  <c:v>0</c:v>
                </c:pt>
                <c:pt idx="15">
                  <c:v>0</c:v>
                </c:pt>
                <c:pt idx="16">
                  <c:v>30</c:v>
                </c:pt>
                <c:pt idx="17">
                  <c:v>0</c:v>
                </c:pt>
                <c:pt idx="18">
                  <c:v>29</c:v>
                </c:pt>
                <c:pt idx="19">
                  <c:v>0</c:v>
                </c:pt>
                <c:pt idx="20">
                  <c:v>0</c:v>
                </c:pt>
                <c:pt idx="21">
                  <c:v>50</c:v>
                </c:pt>
                <c:pt idx="22">
                  <c:v>0</c:v>
                </c:pt>
                <c:pt idx="23">
                  <c:v>27</c:v>
                </c:pt>
                <c:pt idx="24">
                  <c:v>0</c:v>
                </c:pt>
              </c:numCache>
            </c:numRef>
          </c:val>
          <c:extLst>
            <c:ext xmlns:c16="http://schemas.microsoft.com/office/drawing/2014/chart" uri="{C3380CC4-5D6E-409C-BE32-E72D297353CC}">
              <c16:uniqueId val="{00000000-4BB0-4444-8BC7-D0621BE9CAB7}"/>
            </c:ext>
          </c:extLst>
        </c:ser>
        <c:ser>
          <c:idx val="2"/>
          <c:order val="2"/>
          <c:tx>
            <c:strRef>
              <c:f>'Dwellings Consented'!$AE$2</c:f>
              <c:strCache>
                <c:ptCount val="1"/>
                <c:pt idx="0">
                  <c:v>Townhouses, flats, units, other</c:v>
                </c:pt>
              </c:strCache>
            </c:strRef>
          </c:tx>
          <c:spPr>
            <a:solidFill>
              <a:srgbClr val="728F41"/>
            </a:solidFill>
          </c:spPr>
          <c:invertIfNegative val="0"/>
          <c:dLbls>
            <c:spPr>
              <a:noFill/>
              <a:ln>
                <a:noFill/>
              </a:ln>
              <a:effectLst/>
            </c:spPr>
            <c:txPr>
              <a:bodyPr wrap="square" lIns="38100" tIns="19050" rIns="38100" bIns="19050" anchor="ctr">
                <a:spAutoFit/>
              </a:bodyPr>
              <a:lstStyle/>
              <a:p>
                <a:pPr>
                  <a:defRPr sz="800">
                    <a:solidFill>
                      <a:schemeClr val="accent6">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Consented'!$A$151:$A$175</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Consented'!$AE$151:$AE$175</c:f>
              <c:numCache>
                <c:formatCode>General</c:formatCode>
                <c:ptCount val="25"/>
                <c:pt idx="0">
                  <c:v>1</c:v>
                </c:pt>
                <c:pt idx="1">
                  <c:v>9</c:v>
                </c:pt>
                <c:pt idx="2">
                  <c:v>47</c:v>
                </c:pt>
                <c:pt idx="3">
                  <c:v>20</c:v>
                </c:pt>
                <c:pt idx="4">
                  <c:v>10</c:v>
                </c:pt>
                <c:pt idx="5">
                  <c:v>34</c:v>
                </c:pt>
                <c:pt idx="6">
                  <c:v>52</c:v>
                </c:pt>
                <c:pt idx="7">
                  <c:v>27</c:v>
                </c:pt>
                <c:pt idx="8">
                  <c:v>7</c:v>
                </c:pt>
                <c:pt idx="9">
                  <c:v>27</c:v>
                </c:pt>
                <c:pt idx="10">
                  <c:v>16</c:v>
                </c:pt>
                <c:pt idx="11">
                  <c:v>28</c:v>
                </c:pt>
                <c:pt idx="12">
                  <c:v>34</c:v>
                </c:pt>
                <c:pt idx="13">
                  <c:v>65</c:v>
                </c:pt>
                <c:pt idx="14">
                  <c:v>53</c:v>
                </c:pt>
                <c:pt idx="15">
                  <c:v>48</c:v>
                </c:pt>
                <c:pt idx="16">
                  <c:v>66</c:v>
                </c:pt>
                <c:pt idx="17">
                  <c:v>48</c:v>
                </c:pt>
                <c:pt idx="18">
                  <c:v>41</c:v>
                </c:pt>
                <c:pt idx="19">
                  <c:v>121</c:v>
                </c:pt>
                <c:pt idx="20">
                  <c:v>83</c:v>
                </c:pt>
                <c:pt idx="21">
                  <c:v>36</c:v>
                </c:pt>
                <c:pt idx="22">
                  <c:v>11</c:v>
                </c:pt>
                <c:pt idx="23">
                  <c:v>15</c:v>
                </c:pt>
                <c:pt idx="24">
                  <c:v>30</c:v>
                </c:pt>
              </c:numCache>
            </c:numRef>
          </c:val>
          <c:extLst>
            <c:ext xmlns:c16="http://schemas.microsoft.com/office/drawing/2014/chart" uri="{C3380CC4-5D6E-409C-BE32-E72D297353CC}">
              <c16:uniqueId val="{00000002-4BB0-4444-8BC7-D0621BE9CAB7}"/>
            </c:ext>
          </c:extLst>
        </c:ser>
        <c:ser>
          <c:idx val="3"/>
          <c:order val="3"/>
          <c:tx>
            <c:strRef>
              <c:f>'Dwellings Consented'!$AF$2</c:f>
              <c:strCache>
                <c:ptCount val="1"/>
                <c:pt idx="0">
                  <c:v>Retirement village units</c:v>
                </c:pt>
              </c:strCache>
            </c:strRef>
          </c:tx>
          <c:invertIfNegative val="0"/>
          <c:cat>
            <c:numRef>
              <c:f>'Dwellings Consented'!$A$151:$A$175</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Consented'!$AF$151:$AF$175</c:f>
              <c:numCache>
                <c:formatCode>General</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3-4BB0-4444-8BC7-D0621BE9CAB7}"/>
            </c:ext>
          </c:extLst>
        </c:ser>
        <c:dLbls>
          <c:showLegendKey val="0"/>
          <c:showVal val="0"/>
          <c:showCatName val="0"/>
          <c:showSerName val="0"/>
          <c:showPercent val="0"/>
          <c:showBubbleSize val="0"/>
        </c:dLbls>
        <c:gapWidth val="30"/>
        <c:overlap val="100"/>
        <c:axId val="190001920"/>
        <c:axId val="190003456"/>
      </c:barChart>
      <c:dateAx>
        <c:axId val="190001920"/>
        <c:scaling>
          <c:orientation val="minMax"/>
        </c:scaling>
        <c:delete val="0"/>
        <c:axPos val="b"/>
        <c:numFmt formatCode="mmm\-yy" sourceLinked="1"/>
        <c:majorTickMark val="none"/>
        <c:minorTickMark val="none"/>
        <c:tickLblPos val="nextTo"/>
        <c:txPr>
          <a:bodyPr rot="-5400000" vert="horz"/>
          <a:lstStyle/>
          <a:p>
            <a:pPr>
              <a:defRPr sz="800"/>
            </a:pPr>
            <a:endParaRPr lang="en-US"/>
          </a:p>
        </c:txPr>
        <c:crossAx val="190003456"/>
        <c:crosses val="autoZero"/>
        <c:auto val="1"/>
        <c:lblOffset val="100"/>
        <c:baseTimeUnit val="months"/>
      </c:dateAx>
      <c:valAx>
        <c:axId val="190003456"/>
        <c:scaling>
          <c:orientation val="minMax"/>
        </c:scaling>
        <c:delete val="0"/>
        <c:axPos val="l"/>
        <c:majorGridlines>
          <c:spPr>
            <a:ln>
              <a:solidFill>
                <a:schemeClr val="bg1">
                  <a:lumMod val="75000"/>
                  <a:alpha val="50000"/>
                </a:schemeClr>
              </a:solidFill>
            </a:ln>
          </c:spPr>
        </c:majorGridlines>
        <c:numFmt formatCode="General" sourceLinked="1"/>
        <c:majorTickMark val="none"/>
        <c:minorTickMark val="none"/>
        <c:tickLblPos val="nextTo"/>
        <c:spPr>
          <a:ln w="9525">
            <a:noFill/>
          </a:ln>
        </c:spPr>
        <c:txPr>
          <a:bodyPr/>
          <a:lstStyle/>
          <a:p>
            <a:pPr>
              <a:defRPr sz="800"/>
            </a:pPr>
            <a:endParaRPr lang="en-US"/>
          </a:p>
        </c:txPr>
        <c:crossAx val="190001920"/>
        <c:crosses val="autoZero"/>
        <c:crossBetween val="between"/>
      </c:valAx>
    </c:plotArea>
    <c:legend>
      <c:legendPos val="b"/>
      <c:overlay val="0"/>
    </c:legend>
    <c:plotVisOnly val="1"/>
    <c:dispBlanksAs val="gap"/>
    <c:showDLblsOverMax val="0"/>
  </c:chart>
  <c:spPr>
    <a:ln>
      <a:noFill/>
    </a:ln>
  </c:spPr>
  <c:txPr>
    <a:bodyPr/>
    <a:lstStyle/>
    <a:p>
      <a:pPr>
        <a:defRPr sz="9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Dwellings consented by Auckland Plan monitoring boundaries</a:t>
            </a:r>
          </a:p>
        </c:rich>
      </c:tx>
      <c:overlay val="0"/>
    </c:title>
    <c:autoTitleDeleted val="0"/>
    <c:plotArea>
      <c:layout/>
      <c:barChart>
        <c:barDir val="col"/>
        <c:grouping val="stacked"/>
        <c:varyColors val="0"/>
        <c:ser>
          <c:idx val="0"/>
          <c:order val="0"/>
          <c:tx>
            <c:strRef>
              <c:f>'Dwellings Consented'!$AI$2</c:f>
              <c:strCache>
                <c:ptCount val="1"/>
                <c:pt idx="0">
                  <c:v>Dwellings inside 2010 MUL</c:v>
                </c:pt>
              </c:strCache>
            </c:strRef>
          </c:tx>
          <c:spPr>
            <a:solidFill>
              <a:schemeClr val="accent1">
                <a:lumMod val="75000"/>
              </a:schemeClr>
            </a:solidFill>
          </c:spPr>
          <c:invertIfNegative val="0"/>
          <c:dLbls>
            <c:spPr>
              <a:noFill/>
              <a:ln>
                <a:noFill/>
              </a:ln>
              <a:effectLst/>
            </c:spPr>
            <c:txPr>
              <a:bodyPr wrap="square" lIns="38100" tIns="19050" rIns="38100" bIns="19050" anchor="ctr">
                <a:spAutoFit/>
              </a:bodyPr>
              <a:lstStyle/>
              <a:p>
                <a:pPr>
                  <a:defRPr sz="800">
                    <a:solidFill>
                      <a:schemeClr val="accent1">
                        <a:lumMod val="40000"/>
                        <a:lumOff val="6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Consented'!$A$151:$A$175</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Consented'!$AI$151:$AI$175</c:f>
              <c:numCache>
                <c:formatCode>General</c:formatCode>
                <c:ptCount val="25"/>
                <c:pt idx="0">
                  <c:v>1029</c:v>
                </c:pt>
                <c:pt idx="1">
                  <c:v>568</c:v>
                </c:pt>
                <c:pt idx="2">
                  <c:v>969</c:v>
                </c:pt>
                <c:pt idx="3">
                  <c:v>855</c:v>
                </c:pt>
                <c:pt idx="4">
                  <c:v>1061</c:v>
                </c:pt>
                <c:pt idx="5">
                  <c:v>998</c:v>
                </c:pt>
                <c:pt idx="6">
                  <c:v>928</c:v>
                </c:pt>
                <c:pt idx="7">
                  <c:v>835</c:v>
                </c:pt>
                <c:pt idx="8">
                  <c:v>689</c:v>
                </c:pt>
                <c:pt idx="9">
                  <c:v>857</c:v>
                </c:pt>
                <c:pt idx="10">
                  <c:v>1247</c:v>
                </c:pt>
                <c:pt idx="11">
                  <c:v>816</c:v>
                </c:pt>
                <c:pt idx="12">
                  <c:v>1063</c:v>
                </c:pt>
                <c:pt idx="13">
                  <c:v>936</c:v>
                </c:pt>
                <c:pt idx="14">
                  <c:v>1056</c:v>
                </c:pt>
                <c:pt idx="15">
                  <c:v>1133</c:v>
                </c:pt>
                <c:pt idx="16">
                  <c:v>1308</c:v>
                </c:pt>
                <c:pt idx="17">
                  <c:v>1194</c:v>
                </c:pt>
                <c:pt idx="18">
                  <c:v>1090</c:v>
                </c:pt>
                <c:pt idx="19">
                  <c:v>1167</c:v>
                </c:pt>
                <c:pt idx="20">
                  <c:v>897</c:v>
                </c:pt>
                <c:pt idx="21">
                  <c:v>1098</c:v>
                </c:pt>
                <c:pt idx="22">
                  <c:v>1208</c:v>
                </c:pt>
                <c:pt idx="23">
                  <c:v>1437</c:v>
                </c:pt>
                <c:pt idx="24">
                  <c:v>1168</c:v>
                </c:pt>
              </c:numCache>
            </c:numRef>
          </c:val>
          <c:extLst>
            <c:ext xmlns:c16="http://schemas.microsoft.com/office/drawing/2014/chart" uri="{C3380CC4-5D6E-409C-BE32-E72D297353CC}">
              <c16:uniqueId val="{00000000-0E34-4DDA-B2A6-0ED3C2049F44}"/>
            </c:ext>
          </c:extLst>
        </c:ser>
        <c:ser>
          <c:idx val="1"/>
          <c:order val="1"/>
          <c:tx>
            <c:strRef>
              <c:f>'Dwellings Consented'!$AK$2</c:f>
              <c:strCache>
                <c:ptCount val="1"/>
                <c:pt idx="0">
                  <c:v>Dwellings between 2010 MUL &amp; RUB</c:v>
                </c:pt>
              </c:strCache>
            </c:strRef>
          </c:tx>
          <c:spPr>
            <a:solidFill>
              <a:schemeClr val="accent6">
                <a:lumMod val="60000"/>
                <a:lumOff val="40000"/>
              </a:schemeClr>
            </a:solidFill>
          </c:spPr>
          <c:invertIfNegative val="0"/>
          <c:dLbls>
            <c:spPr>
              <a:noFill/>
              <a:ln>
                <a:noFill/>
              </a:ln>
              <a:effectLst/>
            </c:spPr>
            <c:txPr>
              <a:bodyPr wrap="square" lIns="38100" tIns="19050" rIns="38100" bIns="19050" anchor="ctr">
                <a:spAutoFit/>
              </a:bodyPr>
              <a:lstStyle/>
              <a:p>
                <a:pPr>
                  <a:defRPr sz="800">
                    <a:solidFill>
                      <a:schemeClr val="accent6">
                        <a:lumMod val="75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Consented'!$A$151:$A$175</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Consented'!$AK$151:$AK$175</c:f>
              <c:numCache>
                <c:formatCode>General</c:formatCode>
                <c:ptCount val="25"/>
                <c:pt idx="0">
                  <c:v>155</c:v>
                </c:pt>
                <c:pt idx="1">
                  <c:v>132</c:v>
                </c:pt>
                <c:pt idx="2">
                  <c:v>252</c:v>
                </c:pt>
                <c:pt idx="3">
                  <c:v>297</c:v>
                </c:pt>
                <c:pt idx="4">
                  <c:v>230</c:v>
                </c:pt>
                <c:pt idx="5">
                  <c:v>144</c:v>
                </c:pt>
                <c:pt idx="6">
                  <c:v>229</c:v>
                </c:pt>
                <c:pt idx="7">
                  <c:v>80</c:v>
                </c:pt>
                <c:pt idx="8">
                  <c:v>138</c:v>
                </c:pt>
                <c:pt idx="9">
                  <c:v>162</c:v>
                </c:pt>
                <c:pt idx="10">
                  <c:v>213</c:v>
                </c:pt>
                <c:pt idx="11">
                  <c:v>94</c:v>
                </c:pt>
                <c:pt idx="12">
                  <c:v>249</c:v>
                </c:pt>
                <c:pt idx="13">
                  <c:v>178</c:v>
                </c:pt>
                <c:pt idx="14">
                  <c:v>190</c:v>
                </c:pt>
                <c:pt idx="15">
                  <c:v>179</c:v>
                </c:pt>
                <c:pt idx="16">
                  <c:v>122</c:v>
                </c:pt>
                <c:pt idx="17">
                  <c:v>208</c:v>
                </c:pt>
                <c:pt idx="18">
                  <c:v>298</c:v>
                </c:pt>
                <c:pt idx="19">
                  <c:v>99</c:v>
                </c:pt>
                <c:pt idx="20">
                  <c:v>90</c:v>
                </c:pt>
                <c:pt idx="21">
                  <c:v>134</c:v>
                </c:pt>
                <c:pt idx="22">
                  <c:v>258</c:v>
                </c:pt>
                <c:pt idx="23">
                  <c:v>187</c:v>
                </c:pt>
                <c:pt idx="24">
                  <c:v>310</c:v>
                </c:pt>
              </c:numCache>
            </c:numRef>
          </c:val>
          <c:extLst>
            <c:ext xmlns:c16="http://schemas.microsoft.com/office/drawing/2014/chart" uri="{C3380CC4-5D6E-409C-BE32-E72D297353CC}">
              <c16:uniqueId val="{00000001-0E34-4DDA-B2A6-0ED3C2049F44}"/>
            </c:ext>
          </c:extLst>
        </c:ser>
        <c:ser>
          <c:idx val="2"/>
          <c:order val="2"/>
          <c:tx>
            <c:strRef>
              <c:f>'Dwellings Consented'!$AM$2</c:f>
              <c:strCache>
                <c:ptCount val="1"/>
                <c:pt idx="0">
                  <c:v>Dwellings outside RUB</c:v>
                </c:pt>
              </c:strCache>
            </c:strRef>
          </c:tx>
          <c:spPr>
            <a:solidFill>
              <a:schemeClr val="accent6">
                <a:lumMod val="75000"/>
              </a:schemeClr>
            </a:solidFill>
          </c:spPr>
          <c:invertIfNegative val="0"/>
          <c:dLbls>
            <c:dLbl>
              <c:idx val="4"/>
              <c:layout>
                <c:manualLayout>
                  <c:x val="3.8015020627593433E-3"/>
                  <c:y val="1.4000495789963318E-3"/>
                </c:manualLayout>
              </c:layout>
              <c:spPr>
                <a:noFill/>
                <a:ln>
                  <a:noFill/>
                </a:ln>
                <a:effectLst/>
              </c:spPr>
              <c:txPr>
                <a:bodyPr wrap="square" lIns="38100" tIns="19050" rIns="38100" bIns="19050" anchor="ctr">
                  <a:noAutofit/>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15:layout>
                    <c:manualLayout>
                      <c:w val="5.097448698699699E-2"/>
                      <c:h val="3.4865732836057851E-2"/>
                    </c:manualLayout>
                  </c15:layout>
                </c:ext>
                <c:ext xmlns:c16="http://schemas.microsoft.com/office/drawing/2014/chart" uri="{C3380CC4-5D6E-409C-BE32-E72D297353CC}">
                  <c16:uniqueId val="{00000000-0CF8-44F5-8D09-8A5C13E1757B}"/>
                </c:ext>
              </c:extLst>
            </c:dLbl>
            <c:dLbl>
              <c:idx val="9"/>
              <c:layout>
                <c:manualLayout>
                  <c:x val="5.090138537939869E-3"/>
                  <c:y val="3.51922410807066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F8-44F5-8D09-8A5C13E1757B}"/>
                </c:ext>
              </c:extLst>
            </c:dLbl>
            <c:dLbl>
              <c:idx val="11"/>
              <c:layout>
                <c:manualLayout>
                  <c:x val="-2.5305781514266086E-3"/>
                  <c:y val="-3.19683348469113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F8-44F5-8D09-8A5C13E1757B}"/>
                </c:ext>
              </c:extLst>
            </c:dLbl>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Consented'!$A$151:$A$175</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Consented'!$AM$151:$AM$175</c:f>
              <c:numCache>
                <c:formatCode>General</c:formatCode>
                <c:ptCount val="25"/>
                <c:pt idx="0">
                  <c:v>92</c:v>
                </c:pt>
                <c:pt idx="1">
                  <c:v>44</c:v>
                </c:pt>
                <c:pt idx="2">
                  <c:v>69</c:v>
                </c:pt>
                <c:pt idx="3">
                  <c:v>76</c:v>
                </c:pt>
                <c:pt idx="4">
                  <c:v>71</c:v>
                </c:pt>
                <c:pt idx="5">
                  <c:v>79</c:v>
                </c:pt>
                <c:pt idx="6">
                  <c:v>49</c:v>
                </c:pt>
                <c:pt idx="7">
                  <c:v>37</c:v>
                </c:pt>
                <c:pt idx="8">
                  <c:v>40</c:v>
                </c:pt>
                <c:pt idx="9">
                  <c:v>67</c:v>
                </c:pt>
                <c:pt idx="10">
                  <c:v>75</c:v>
                </c:pt>
                <c:pt idx="11">
                  <c:v>71</c:v>
                </c:pt>
                <c:pt idx="12">
                  <c:v>80</c:v>
                </c:pt>
                <c:pt idx="13">
                  <c:v>61</c:v>
                </c:pt>
                <c:pt idx="14">
                  <c:v>96</c:v>
                </c:pt>
                <c:pt idx="15">
                  <c:v>64</c:v>
                </c:pt>
                <c:pt idx="16">
                  <c:v>197</c:v>
                </c:pt>
                <c:pt idx="17">
                  <c:v>76</c:v>
                </c:pt>
                <c:pt idx="18">
                  <c:v>53</c:v>
                </c:pt>
                <c:pt idx="19">
                  <c:v>51</c:v>
                </c:pt>
                <c:pt idx="20">
                  <c:v>42</c:v>
                </c:pt>
                <c:pt idx="21">
                  <c:v>47</c:v>
                </c:pt>
                <c:pt idx="22">
                  <c:v>82</c:v>
                </c:pt>
                <c:pt idx="23">
                  <c:v>59</c:v>
                </c:pt>
                <c:pt idx="24">
                  <c:v>89</c:v>
                </c:pt>
              </c:numCache>
            </c:numRef>
          </c:val>
          <c:extLst>
            <c:ext xmlns:c16="http://schemas.microsoft.com/office/drawing/2014/chart" uri="{C3380CC4-5D6E-409C-BE32-E72D297353CC}">
              <c16:uniqueId val="{00000002-0E34-4DDA-B2A6-0ED3C2049F44}"/>
            </c:ext>
          </c:extLst>
        </c:ser>
        <c:dLbls>
          <c:showLegendKey val="0"/>
          <c:showVal val="0"/>
          <c:showCatName val="0"/>
          <c:showSerName val="0"/>
          <c:showPercent val="0"/>
          <c:showBubbleSize val="0"/>
        </c:dLbls>
        <c:gapWidth val="30"/>
        <c:overlap val="100"/>
        <c:axId val="190187392"/>
        <c:axId val="190188928"/>
      </c:barChart>
      <c:dateAx>
        <c:axId val="190187392"/>
        <c:scaling>
          <c:orientation val="minMax"/>
        </c:scaling>
        <c:delete val="0"/>
        <c:axPos val="b"/>
        <c:numFmt formatCode="mmm\-yy" sourceLinked="1"/>
        <c:majorTickMark val="none"/>
        <c:minorTickMark val="none"/>
        <c:tickLblPos val="nextTo"/>
        <c:txPr>
          <a:bodyPr rot="-5400000" vert="horz"/>
          <a:lstStyle/>
          <a:p>
            <a:pPr>
              <a:defRPr sz="800"/>
            </a:pPr>
            <a:endParaRPr lang="en-US"/>
          </a:p>
        </c:txPr>
        <c:crossAx val="190188928"/>
        <c:crosses val="autoZero"/>
        <c:auto val="1"/>
        <c:lblOffset val="100"/>
        <c:baseTimeUnit val="months"/>
      </c:dateAx>
      <c:valAx>
        <c:axId val="190188928"/>
        <c:scaling>
          <c:orientation val="minMax"/>
        </c:scaling>
        <c:delete val="0"/>
        <c:axPos val="l"/>
        <c:majorGridlines>
          <c:spPr>
            <a:ln>
              <a:solidFill>
                <a:schemeClr val="bg1">
                  <a:lumMod val="75000"/>
                  <a:alpha val="50000"/>
                </a:schemeClr>
              </a:solidFill>
            </a:ln>
          </c:spPr>
        </c:majorGridlines>
        <c:numFmt formatCode="General" sourceLinked="1"/>
        <c:majorTickMark val="none"/>
        <c:minorTickMark val="none"/>
        <c:tickLblPos val="nextTo"/>
        <c:spPr>
          <a:ln w="9525">
            <a:noFill/>
          </a:ln>
        </c:spPr>
        <c:txPr>
          <a:bodyPr/>
          <a:lstStyle/>
          <a:p>
            <a:pPr>
              <a:defRPr sz="800"/>
            </a:pPr>
            <a:endParaRPr lang="en-US"/>
          </a:p>
        </c:txPr>
        <c:crossAx val="190187392"/>
        <c:crosses val="autoZero"/>
        <c:crossBetween val="between"/>
      </c:valAx>
    </c:plotArea>
    <c:legend>
      <c:legendPos val="b"/>
      <c:overlay val="0"/>
      <c:txPr>
        <a:bodyPr/>
        <a:lstStyle/>
        <a:p>
          <a:pPr>
            <a:defRPr sz="900"/>
          </a:pPr>
          <a:endParaRPr lang="en-US"/>
        </a:p>
      </c:txPr>
    </c:legend>
    <c:plotVisOnly val="1"/>
    <c:dispBlanksAs val="gap"/>
    <c:showDLblsOverMax val="0"/>
  </c:chart>
  <c:spPr>
    <a:ln>
      <a:noFill/>
    </a:ln>
  </c:spPr>
  <c:txPr>
    <a:bodyPr/>
    <a:lstStyle/>
    <a:p>
      <a:pPr>
        <a:defRPr>
          <a:latin typeface="+mn-lt"/>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Dwellings consented in</a:t>
            </a:r>
            <a:r>
              <a:rPr lang="en-NZ" sz="1200" baseline="0"/>
              <a:t> hazard zones</a:t>
            </a:r>
            <a:endParaRPr lang="en-NZ" sz="1200"/>
          </a:p>
        </c:rich>
      </c:tx>
      <c:overlay val="0"/>
    </c:title>
    <c:autoTitleDeleted val="0"/>
    <c:plotArea>
      <c:layout>
        <c:manualLayout>
          <c:layoutTarget val="inner"/>
          <c:xMode val="edge"/>
          <c:yMode val="edge"/>
          <c:x val="7.3941589572750183E-2"/>
          <c:y val="0.12561934730064916"/>
          <c:w val="0.84725710824549127"/>
          <c:h val="0.61950972900156809"/>
        </c:manualLayout>
      </c:layout>
      <c:barChart>
        <c:barDir val="col"/>
        <c:grouping val="clustered"/>
        <c:varyColors val="0"/>
        <c:ser>
          <c:idx val="1"/>
          <c:order val="0"/>
          <c:tx>
            <c:strRef>
              <c:f>'Dwellings Consented'!$BK$2</c:f>
              <c:strCache>
                <c:ptCount val="1"/>
                <c:pt idx="0">
                  <c:v>Total dwellings consented in hazard zones </c:v>
                </c:pt>
              </c:strCache>
            </c:strRef>
          </c:tx>
          <c:spPr>
            <a:solidFill>
              <a:schemeClr val="accent2"/>
            </a:solidFill>
          </c:spPr>
          <c:invertIfNegative val="0"/>
          <c:cat>
            <c:numRef>
              <c:f>'Dwellings Consented'!$A$151:$A$175</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Consented'!$BK$151:$BK$175</c:f>
              <c:numCache>
                <c:formatCode>General</c:formatCode>
                <c:ptCount val="25"/>
                <c:pt idx="0">
                  <c:v>96</c:v>
                </c:pt>
                <c:pt idx="1">
                  <c:v>220</c:v>
                </c:pt>
                <c:pt idx="2">
                  <c:v>365</c:v>
                </c:pt>
                <c:pt idx="3">
                  <c:v>152</c:v>
                </c:pt>
                <c:pt idx="4">
                  <c:v>111</c:v>
                </c:pt>
                <c:pt idx="5">
                  <c:v>230</c:v>
                </c:pt>
                <c:pt idx="6">
                  <c:v>201</c:v>
                </c:pt>
                <c:pt idx="7">
                  <c:v>107</c:v>
                </c:pt>
                <c:pt idx="8">
                  <c:v>143</c:v>
                </c:pt>
                <c:pt idx="9">
                  <c:v>71</c:v>
                </c:pt>
                <c:pt idx="10">
                  <c:v>131</c:v>
                </c:pt>
                <c:pt idx="11">
                  <c:v>108</c:v>
                </c:pt>
                <c:pt idx="12">
                  <c:v>196</c:v>
                </c:pt>
                <c:pt idx="13">
                  <c:v>126</c:v>
                </c:pt>
                <c:pt idx="14">
                  <c:v>154</c:v>
                </c:pt>
                <c:pt idx="15">
                  <c:v>134</c:v>
                </c:pt>
                <c:pt idx="16">
                  <c:v>134</c:v>
                </c:pt>
                <c:pt idx="17">
                  <c:v>96</c:v>
                </c:pt>
                <c:pt idx="18">
                  <c:v>153</c:v>
                </c:pt>
                <c:pt idx="19">
                  <c:v>213</c:v>
                </c:pt>
                <c:pt idx="20">
                  <c:v>92</c:v>
                </c:pt>
                <c:pt idx="21">
                  <c:v>93</c:v>
                </c:pt>
                <c:pt idx="22">
                  <c:v>129</c:v>
                </c:pt>
                <c:pt idx="23">
                  <c:v>114</c:v>
                </c:pt>
                <c:pt idx="24">
                  <c:v>164</c:v>
                </c:pt>
              </c:numCache>
            </c:numRef>
          </c:val>
          <c:extLst>
            <c:ext xmlns:c16="http://schemas.microsoft.com/office/drawing/2014/chart" uri="{C3380CC4-5D6E-409C-BE32-E72D297353CC}">
              <c16:uniqueId val="{00000006-0796-4ABA-B85E-13DC6866A61D}"/>
            </c:ext>
          </c:extLst>
        </c:ser>
        <c:dLbls>
          <c:showLegendKey val="0"/>
          <c:showVal val="0"/>
          <c:showCatName val="0"/>
          <c:showSerName val="0"/>
          <c:showPercent val="0"/>
          <c:showBubbleSize val="0"/>
        </c:dLbls>
        <c:gapWidth val="30"/>
        <c:axId val="187620352"/>
        <c:axId val="187716352"/>
      </c:barChart>
      <c:lineChart>
        <c:grouping val="standard"/>
        <c:varyColors val="0"/>
        <c:ser>
          <c:idx val="0"/>
          <c:order val="1"/>
          <c:tx>
            <c:strRef>
              <c:f>'Dwellings Consented'!$BN$2</c:f>
              <c:strCache>
                <c:ptCount val="1"/>
                <c:pt idx="0">
                  <c:v>% of total consents in last 12 months</c:v>
                </c:pt>
              </c:strCache>
            </c:strRef>
          </c:tx>
          <c:spPr>
            <a:ln w="25400"/>
          </c:spPr>
          <c:marker>
            <c:symbol val="none"/>
          </c:marker>
          <c:cat>
            <c:numRef>
              <c:f>'Dwellings Consented'!$A$151:$A$175</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Consented'!$BN$151:$BN$175</c:f>
              <c:numCache>
                <c:formatCode>0%</c:formatCode>
                <c:ptCount val="25"/>
                <c:pt idx="0">
                  <c:v>0.11858089453340696</c:v>
                </c:pt>
                <c:pt idx="1">
                  <c:v>0.12883435582822086</c:v>
                </c:pt>
                <c:pt idx="2">
                  <c:v>0.14214609866783781</c:v>
                </c:pt>
                <c:pt idx="3">
                  <c:v>0.14183881291824266</c:v>
                </c:pt>
                <c:pt idx="4">
                  <c:v>0.14000434121988278</c:v>
                </c:pt>
                <c:pt idx="5">
                  <c:v>0.14289836254778907</c:v>
                </c:pt>
                <c:pt idx="6">
                  <c:v>0.14476806903991371</c:v>
                </c:pt>
                <c:pt idx="7">
                  <c:v>0.14362579812038168</c:v>
                </c:pt>
                <c:pt idx="8">
                  <c:v>0.14567918971338267</c:v>
                </c:pt>
                <c:pt idx="9">
                  <c:v>0.14542946344296812</c:v>
                </c:pt>
                <c:pt idx="10">
                  <c:v>0.14043704178233327</c:v>
                </c:pt>
                <c:pt idx="11">
                  <c:v>0.14074774512656385</c:v>
                </c:pt>
                <c:pt idx="12">
                  <c:v>0.14678303519907673</c:v>
                </c:pt>
                <c:pt idx="13">
                  <c:v>0.13578174186778594</c:v>
                </c:pt>
                <c:pt idx="14">
                  <c:v>0.12058270021607305</c:v>
                </c:pt>
                <c:pt idx="15">
                  <c:v>0.11810969299758538</c:v>
                </c:pt>
                <c:pt idx="16">
                  <c:v>0.11754742547425474</c:v>
                </c:pt>
                <c:pt idx="17">
                  <c:v>0.10661250582672971</c:v>
                </c:pt>
                <c:pt idx="18">
                  <c:v>0.10182271177550485</c:v>
                </c:pt>
                <c:pt idx="19">
                  <c:v>0.10623038995965935</c:v>
                </c:pt>
                <c:pt idx="20">
                  <c:v>0.1019075987071424</c:v>
                </c:pt>
                <c:pt idx="21">
                  <c:v>0.10205359378913098</c:v>
                </c:pt>
                <c:pt idx="22">
                  <c:v>0.10184548013762902</c:v>
                </c:pt>
                <c:pt idx="23">
                  <c:v>9.7920536944927195E-2</c:v>
                </c:pt>
                <c:pt idx="24">
                  <c:v>9.5006523544063581E-2</c:v>
                </c:pt>
              </c:numCache>
            </c:numRef>
          </c:val>
          <c:smooth val="0"/>
          <c:extLst>
            <c:ext xmlns:c16="http://schemas.microsoft.com/office/drawing/2014/chart" uri="{C3380CC4-5D6E-409C-BE32-E72D297353CC}">
              <c16:uniqueId val="{00000005-0796-4ABA-B85E-13DC6866A61D}"/>
            </c:ext>
          </c:extLst>
        </c:ser>
        <c:dLbls>
          <c:showLegendKey val="0"/>
          <c:showVal val="0"/>
          <c:showCatName val="0"/>
          <c:showSerName val="0"/>
          <c:showPercent val="0"/>
          <c:showBubbleSize val="0"/>
        </c:dLbls>
        <c:marker val="1"/>
        <c:smooth val="0"/>
        <c:axId val="859074584"/>
        <c:axId val="859067696"/>
      </c:lineChart>
      <c:dateAx>
        <c:axId val="187620352"/>
        <c:scaling>
          <c:orientation val="minMax"/>
        </c:scaling>
        <c:delete val="0"/>
        <c:axPos val="b"/>
        <c:numFmt formatCode="mmm\-yy" sourceLinked="1"/>
        <c:majorTickMark val="out"/>
        <c:minorTickMark val="none"/>
        <c:tickLblPos val="nextTo"/>
        <c:txPr>
          <a:bodyPr rot="-5400000" vert="horz"/>
          <a:lstStyle/>
          <a:p>
            <a:pPr>
              <a:defRPr sz="800">
                <a:solidFill>
                  <a:schemeClr val="accent2">
                    <a:lumMod val="75000"/>
                  </a:schemeClr>
                </a:solidFill>
              </a:defRPr>
            </a:pPr>
            <a:endParaRPr lang="en-US"/>
          </a:p>
        </c:txPr>
        <c:crossAx val="187716352"/>
        <c:crosses val="autoZero"/>
        <c:auto val="1"/>
        <c:lblOffset val="100"/>
        <c:baseTimeUnit val="months"/>
      </c:dateAx>
      <c:valAx>
        <c:axId val="187716352"/>
        <c:scaling>
          <c:orientation val="minMax"/>
          <c:min val="0"/>
        </c:scaling>
        <c:delete val="0"/>
        <c:axPos val="l"/>
        <c:majorGridlines>
          <c:spPr>
            <a:ln>
              <a:solidFill>
                <a:schemeClr val="accent2">
                  <a:lumMod val="40000"/>
                  <a:lumOff val="60000"/>
                </a:schemeClr>
              </a:solidFill>
            </a:ln>
          </c:spPr>
        </c:majorGridlines>
        <c:numFmt formatCode="#,##0" sourceLinked="0"/>
        <c:majorTickMark val="out"/>
        <c:minorTickMark val="none"/>
        <c:tickLblPos val="nextTo"/>
        <c:spPr>
          <a:ln>
            <a:noFill/>
          </a:ln>
        </c:spPr>
        <c:txPr>
          <a:bodyPr/>
          <a:lstStyle/>
          <a:p>
            <a:pPr>
              <a:defRPr sz="900">
                <a:solidFill>
                  <a:schemeClr val="accent2">
                    <a:lumMod val="75000"/>
                  </a:schemeClr>
                </a:solidFill>
              </a:defRPr>
            </a:pPr>
            <a:endParaRPr lang="en-US"/>
          </a:p>
        </c:txPr>
        <c:crossAx val="187620352"/>
        <c:crosses val="autoZero"/>
        <c:crossBetween val="between"/>
      </c:valAx>
      <c:valAx>
        <c:axId val="859067696"/>
        <c:scaling>
          <c:orientation val="minMax"/>
          <c:max val="0.2"/>
          <c:min val="0"/>
        </c:scaling>
        <c:delete val="0"/>
        <c:axPos val="r"/>
        <c:numFmt formatCode="0%" sourceLinked="1"/>
        <c:majorTickMark val="out"/>
        <c:minorTickMark val="none"/>
        <c:tickLblPos val="nextTo"/>
        <c:txPr>
          <a:bodyPr/>
          <a:lstStyle/>
          <a:p>
            <a:pPr>
              <a:defRPr sz="900">
                <a:solidFill>
                  <a:schemeClr val="accent1">
                    <a:lumMod val="75000"/>
                  </a:schemeClr>
                </a:solidFill>
              </a:defRPr>
            </a:pPr>
            <a:endParaRPr lang="en-US"/>
          </a:p>
        </c:txPr>
        <c:crossAx val="859074584"/>
        <c:crosses val="max"/>
        <c:crossBetween val="between"/>
      </c:valAx>
      <c:dateAx>
        <c:axId val="859074584"/>
        <c:scaling>
          <c:orientation val="minMax"/>
        </c:scaling>
        <c:delete val="1"/>
        <c:axPos val="b"/>
        <c:numFmt formatCode="mmm\-yy" sourceLinked="1"/>
        <c:majorTickMark val="out"/>
        <c:minorTickMark val="none"/>
        <c:tickLblPos val="nextTo"/>
        <c:crossAx val="859067696"/>
        <c:crosses val="autoZero"/>
        <c:auto val="1"/>
        <c:lblOffset val="100"/>
        <c:baseTimeUnit val="months"/>
      </c:dateAx>
    </c:plotArea>
    <c:legend>
      <c:legendPos val="b"/>
      <c:layout>
        <c:manualLayout>
          <c:xMode val="edge"/>
          <c:yMode val="edge"/>
          <c:x val="4.0102781911493759E-2"/>
          <c:y val="0.88081527043464281"/>
          <c:w val="0.89905989366712902"/>
          <c:h val="9.7432461634508805E-2"/>
        </c:manualLayout>
      </c:layout>
      <c:overlay val="0"/>
      <c:txPr>
        <a:bodyPr/>
        <a:lstStyle/>
        <a:p>
          <a:pPr>
            <a:defRPr sz="900"/>
          </a:pPr>
          <a:endParaRPr lang="en-US"/>
        </a:p>
      </c:txPr>
    </c:legend>
    <c:plotVisOnly val="1"/>
    <c:dispBlanksAs val="gap"/>
    <c:showDLblsOverMax val="0"/>
  </c:chart>
  <c:spPr>
    <a:solidFill>
      <a:schemeClr val="bg1"/>
    </a:solidFill>
    <a:ln>
      <a:noFill/>
    </a:ln>
  </c:spPr>
  <c:txPr>
    <a:bodyPr/>
    <a:lstStyle/>
    <a:p>
      <a:pPr>
        <a:defRPr>
          <a:latin typeface="+mn-lt"/>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Dwellings consented inside RTN walking catchments</a:t>
            </a:r>
          </a:p>
        </c:rich>
      </c:tx>
      <c:overlay val="0"/>
    </c:title>
    <c:autoTitleDeleted val="0"/>
    <c:plotArea>
      <c:layout>
        <c:manualLayout>
          <c:layoutTarget val="inner"/>
          <c:xMode val="edge"/>
          <c:yMode val="edge"/>
          <c:x val="4.9413667501135822E-2"/>
          <c:y val="0.13387075417386299"/>
          <c:w val="0.89534040264301129"/>
          <c:h val="0.65541324816915369"/>
        </c:manualLayout>
      </c:layout>
      <c:areaChart>
        <c:grouping val="stacked"/>
        <c:varyColors val="0"/>
        <c:ser>
          <c:idx val="0"/>
          <c:order val="1"/>
          <c:tx>
            <c:strRef>
              <c:f>'Dwellings Consented'!$BA$2</c:f>
              <c:strCache>
                <c:ptCount val="1"/>
                <c:pt idx="0">
                  <c:v>12 Month Rolling Total
Within
500m</c:v>
                </c:pt>
              </c:strCache>
            </c:strRef>
          </c:tx>
          <c:spPr>
            <a:solidFill>
              <a:srgbClr val="664E82">
                <a:alpha val="83000"/>
              </a:srgbClr>
            </a:solidFill>
            <a:ln w="12700">
              <a:solidFill>
                <a:schemeClr val="bg1">
                  <a:lumMod val="85000"/>
                </a:schemeClr>
              </a:solidFill>
            </a:ln>
          </c:spPr>
          <c:cat>
            <c:numRef>
              <c:f>'Dwellings Consented'!$A$79:$A$175</c:f>
              <c:numCache>
                <c:formatCode>mmm\-yy</c:formatCode>
                <c:ptCount val="97"/>
                <c:pt idx="0">
                  <c:v>43221</c:v>
                </c:pt>
                <c:pt idx="1">
                  <c:v>43252</c:v>
                </c:pt>
                <c:pt idx="2">
                  <c:v>43282</c:v>
                </c:pt>
                <c:pt idx="3">
                  <c:v>43313</c:v>
                </c:pt>
                <c:pt idx="4">
                  <c:v>43344</c:v>
                </c:pt>
                <c:pt idx="5">
                  <c:v>43374</c:v>
                </c:pt>
                <c:pt idx="6">
                  <c:v>43405</c:v>
                </c:pt>
                <c:pt idx="7">
                  <c:v>43435</c:v>
                </c:pt>
                <c:pt idx="8">
                  <c:v>43466</c:v>
                </c:pt>
                <c:pt idx="9">
                  <c:v>43497</c:v>
                </c:pt>
                <c:pt idx="10">
                  <c:v>43525</c:v>
                </c:pt>
                <c:pt idx="11">
                  <c:v>43556</c:v>
                </c:pt>
                <c:pt idx="12">
                  <c:v>43586</c:v>
                </c:pt>
                <c:pt idx="13">
                  <c:v>43617</c:v>
                </c:pt>
                <c:pt idx="14">
                  <c:v>43647</c:v>
                </c:pt>
                <c:pt idx="15">
                  <c:v>43696</c:v>
                </c:pt>
                <c:pt idx="16">
                  <c:v>43709</c:v>
                </c:pt>
                <c:pt idx="17">
                  <c:v>43757</c:v>
                </c:pt>
                <c:pt idx="18">
                  <c:v>43770</c:v>
                </c:pt>
                <c:pt idx="19">
                  <c:v>43800</c:v>
                </c:pt>
                <c:pt idx="20">
                  <c:v>43831</c:v>
                </c:pt>
                <c:pt idx="21">
                  <c:v>43862</c:v>
                </c:pt>
                <c:pt idx="22">
                  <c:v>43891</c:v>
                </c:pt>
                <c:pt idx="23">
                  <c:v>43922</c:v>
                </c:pt>
                <c:pt idx="24">
                  <c:v>43952</c:v>
                </c:pt>
                <c:pt idx="25">
                  <c:v>43983</c:v>
                </c:pt>
                <c:pt idx="26">
                  <c:v>44013</c:v>
                </c:pt>
                <c:pt idx="27">
                  <c:v>44044</c:v>
                </c:pt>
                <c:pt idx="28">
                  <c:v>44075</c:v>
                </c:pt>
                <c:pt idx="29">
                  <c:v>44105</c:v>
                </c:pt>
                <c:pt idx="30">
                  <c:v>44136</c:v>
                </c:pt>
                <c:pt idx="31">
                  <c:v>44166</c:v>
                </c:pt>
                <c:pt idx="32">
                  <c:v>44197</c:v>
                </c:pt>
                <c:pt idx="33">
                  <c:v>44228</c:v>
                </c:pt>
                <c:pt idx="34">
                  <c:v>44256</c:v>
                </c:pt>
                <c:pt idx="35">
                  <c:v>44287</c:v>
                </c:pt>
                <c:pt idx="36">
                  <c:v>44317</c:v>
                </c:pt>
                <c:pt idx="37">
                  <c:v>44348</c:v>
                </c:pt>
                <c:pt idx="38">
                  <c:v>44378</c:v>
                </c:pt>
                <c:pt idx="39">
                  <c:v>44409</c:v>
                </c:pt>
                <c:pt idx="40">
                  <c:v>44440</c:v>
                </c:pt>
                <c:pt idx="41">
                  <c:v>44470</c:v>
                </c:pt>
                <c:pt idx="42">
                  <c:v>44501</c:v>
                </c:pt>
                <c:pt idx="43">
                  <c:v>44531</c:v>
                </c:pt>
                <c:pt idx="44">
                  <c:v>44562</c:v>
                </c:pt>
                <c:pt idx="45">
                  <c:v>44593</c:v>
                </c:pt>
                <c:pt idx="46">
                  <c:v>44621</c:v>
                </c:pt>
                <c:pt idx="47">
                  <c:v>44652</c:v>
                </c:pt>
                <c:pt idx="48">
                  <c:v>44682</c:v>
                </c:pt>
                <c:pt idx="49">
                  <c:v>44713</c:v>
                </c:pt>
                <c:pt idx="50">
                  <c:v>44743</c:v>
                </c:pt>
                <c:pt idx="51">
                  <c:v>44774</c:v>
                </c:pt>
                <c:pt idx="52">
                  <c:v>44805</c:v>
                </c:pt>
                <c:pt idx="53">
                  <c:v>44835</c:v>
                </c:pt>
                <c:pt idx="54">
                  <c:v>44866</c:v>
                </c:pt>
                <c:pt idx="55">
                  <c:v>44896</c:v>
                </c:pt>
                <c:pt idx="56">
                  <c:v>44927</c:v>
                </c:pt>
                <c:pt idx="57">
                  <c:v>44958</c:v>
                </c:pt>
                <c:pt idx="58">
                  <c:v>44986</c:v>
                </c:pt>
                <c:pt idx="59">
                  <c:v>45017</c:v>
                </c:pt>
                <c:pt idx="60">
                  <c:v>45047</c:v>
                </c:pt>
                <c:pt idx="61">
                  <c:v>45078</c:v>
                </c:pt>
                <c:pt idx="62">
                  <c:v>45108</c:v>
                </c:pt>
                <c:pt idx="63">
                  <c:v>45139</c:v>
                </c:pt>
                <c:pt idx="64">
                  <c:v>45170</c:v>
                </c:pt>
                <c:pt idx="65">
                  <c:v>45200</c:v>
                </c:pt>
                <c:pt idx="66">
                  <c:v>45231</c:v>
                </c:pt>
                <c:pt idx="67">
                  <c:v>45261</c:v>
                </c:pt>
                <c:pt idx="68">
                  <c:v>45292</c:v>
                </c:pt>
                <c:pt idx="69">
                  <c:v>45323</c:v>
                </c:pt>
                <c:pt idx="70">
                  <c:v>45352</c:v>
                </c:pt>
                <c:pt idx="71">
                  <c:v>45383</c:v>
                </c:pt>
                <c:pt idx="72">
                  <c:v>45413</c:v>
                </c:pt>
                <c:pt idx="73">
                  <c:v>45444</c:v>
                </c:pt>
                <c:pt idx="74">
                  <c:v>45474</c:v>
                </c:pt>
                <c:pt idx="75">
                  <c:v>45505</c:v>
                </c:pt>
                <c:pt idx="76">
                  <c:v>45536</c:v>
                </c:pt>
                <c:pt idx="77">
                  <c:v>45566</c:v>
                </c:pt>
                <c:pt idx="78">
                  <c:v>45597</c:v>
                </c:pt>
                <c:pt idx="79">
                  <c:v>45627</c:v>
                </c:pt>
                <c:pt idx="80">
                  <c:v>45658</c:v>
                </c:pt>
                <c:pt idx="81">
                  <c:v>45689</c:v>
                </c:pt>
                <c:pt idx="82">
                  <c:v>45717</c:v>
                </c:pt>
                <c:pt idx="83">
                  <c:v>45748</c:v>
                </c:pt>
                <c:pt idx="84">
                  <c:v>45778</c:v>
                </c:pt>
                <c:pt idx="85">
                  <c:v>45809</c:v>
                </c:pt>
                <c:pt idx="86">
                  <c:v>45839</c:v>
                </c:pt>
                <c:pt idx="87">
                  <c:v>45870</c:v>
                </c:pt>
                <c:pt idx="88">
                  <c:v>45901</c:v>
                </c:pt>
                <c:pt idx="89">
                  <c:v>45931</c:v>
                </c:pt>
                <c:pt idx="90">
                  <c:v>45962</c:v>
                </c:pt>
                <c:pt idx="91">
                  <c:v>45992</c:v>
                </c:pt>
                <c:pt idx="92">
                  <c:v>46023</c:v>
                </c:pt>
                <c:pt idx="93">
                  <c:v>46054</c:v>
                </c:pt>
                <c:pt idx="94">
                  <c:v>46082</c:v>
                </c:pt>
                <c:pt idx="95">
                  <c:v>46113</c:v>
                </c:pt>
                <c:pt idx="96">
                  <c:v>46143</c:v>
                </c:pt>
              </c:numCache>
            </c:numRef>
          </c:cat>
          <c:val>
            <c:numRef>
              <c:f>'Dwellings Consented'!$BA$79:$BA$175</c:f>
              <c:numCache>
                <c:formatCode>General</c:formatCode>
                <c:ptCount val="97"/>
                <c:pt idx="0">
                  <c:v>529</c:v>
                </c:pt>
                <c:pt idx="1">
                  <c:v>548</c:v>
                </c:pt>
                <c:pt idx="2">
                  <c:v>563</c:v>
                </c:pt>
                <c:pt idx="3">
                  <c:v>644</c:v>
                </c:pt>
                <c:pt idx="4">
                  <c:v>646</c:v>
                </c:pt>
                <c:pt idx="5">
                  <c:v>664</c:v>
                </c:pt>
                <c:pt idx="6">
                  <c:v>689</c:v>
                </c:pt>
                <c:pt idx="7">
                  <c:v>689</c:v>
                </c:pt>
                <c:pt idx="8">
                  <c:v>827</c:v>
                </c:pt>
                <c:pt idx="9">
                  <c:v>974</c:v>
                </c:pt>
                <c:pt idx="10">
                  <c:v>979</c:v>
                </c:pt>
                <c:pt idx="11">
                  <c:v>993</c:v>
                </c:pt>
                <c:pt idx="12">
                  <c:v>911</c:v>
                </c:pt>
                <c:pt idx="13">
                  <c:v>903</c:v>
                </c:pt>
                <c:pt idx="14">
                  <c:v>871</c:v>
                </c:pt>
                <c:pt idx="15">
                  <c:v>695</c:v>
                </c:pt>
                <c:pt idx="16">
                  <c:v>699</c:v>
                </c:pt>
                <c:pt idx="17">
                  <c:v>694</c:v>
                </c:pt>
                <c:pt idx="18">
                  <c:v>638</c:v>
                </c:pt>
                <c:pt idx="19">
                  <c:v>638</c:v>
                </c:pt>
                <c:pt idx="20">
                  <c:v>515</c:v>
                </c:pt>
                <c:pt idx="21">
                  <c:v>414</c:v>
                </c:pt>
                <c:pt idx="22">
                  <c:v>467</c:v>
                </c:pt>
                <c:pt idx="23">
                  <c:v>450</c:v>
                </c:pt>
                <c:pt idx="24">
                  <c:v>465</c:v>
                </c:pt>
                <c:pt idx="25">
                  <c:v>501</c:v>
                </c:pt>
                <c:pt idx="26">
                  <c:v>511</c:v>
                </c:pt>
                <c:pt idx="27">
                  <c:v>503</c:v>
                </c:pt>
                <c:pt idx="28">
                  <c:v>525</c:v>
                </c:pt>
                <c:pt idx="29">
                  <c:v>546</c:v>
                </c:pt>
                <c:pt idx="30">
                  <c:v>550</c:v>
                </c:pt>
                <c:pt idx="31">
                  <c:v>617</c:v>
                </c:pt>
                <c:pt idx="32">
                  <c:v>624</c:v>
                </c:pt>
                <c:pt idx="33">
                  <c:v>601</c:v>
                </c:pt>
                <c:pt idx="34">
                  <c:v>602</c:v>
                </c:pt>
                <c:pt idx="35">
                  <c:v>628</c:v>
                </c:pt>
                <c:pt idx="36">
                  <c:v>475</c:v>
                </c:pt>
                <c:pt idx="37">
                  <c:v>499</c:v>
                </c:pt>
                <c:pt idx="38">
                  <c:v>500</c:v>
                </c:pt>
                <c:pt idx="39">
                  <c:v>521</c:v>
                </c:pt>
                <c:pt idx="40">
                  <c:v>503</c:v>
                </c:pt>
                <c:pt idx="41">
                  <c:v>473</c:v>
                </c:pt>
                <c:pt idx="42">
                  <c:v>458</c:v>
                </c:pt>
                <c:pt idx="43">
                  <c:v>402</c:v>
                </c:pt>
                <c:pt idx="44">
                  <c:v>412</c:v>
                </c:pt>
                <c:pt idx="45">
                  <c:v>397</c:v>
                </c:pt>
                <c:pt idx="46">
                  <c:v>467</c:v>
                </c:pt>
                <c:pt idx="47">
                  <c:v>475</c:v>
                </c:pt>
                <c:pt idx="48">
                  <c:v>408</c:v>
                </c:pt>
                <c:pt idx="49">
                  <c:v>420</c:v>
                </c:pt>
                <c:pt idx="50">
                  <c:v>427</c:v>
                </c:pt>
                <c:pt idx="51">
                  <c:v>428</c:v>
                </c:pt>
                <c:pt idx="52">
                  <c:v>577</c:v>
                </c:pt>
                <c:pt idx="53">
                  <c:v>568</c:v>
                </c:pt>
                <c:pt idx="54">
                  <c:v>577</c:v>
                </c:pt>
                <c:pt idx="55">
                  <c:v>595</c:v>
                </c:pt>
                <c:pt idx="56">
                  <c:v>581</c:v>
                </c:pt>
                <c:pt idx="57">
                  <c:v>587</c:v>
                </c:pt>
                <c:pt idx="58">
                  <c:v>546</c:v>
                </c:pt>
                <c:pt idx="59">
                  <c:v>543</c:v>
                </c:pt>
                <c:pt idx="60">
                  <c:v>568</c:v>
                </c:pt>
                <c:pt idx="61">
                  <c:v>487</c:v>
                </c:pt>
                <c:pt idx="62">
                  <c:v>499</c:v>
                </c:pt>
                <c:pt idx="63">
                  <c:v>489</c:v>
                </c:pt>
                <c:pt idx="64">
                  <c:v>380</c:v>
                </c:pt>
                <c:pt idx="65">
                  <c:v>419</c:v>
                </c:pt>
                <c:pt idx="66">
                  <c:v>425</c:v>
                </c:pt>
                <c:pt idx="67">
                  <c:v>394</c:v>
                </c:pt>
                <c:pt idx="68">
                  <c:v>392</c:v>
                </c:pt>
                <c:pt idx="69">
                  <c:v>378</c:v>
                </c:pt>
                <c:pt idx="70">
                  <c:v>294</c:v>
                </c:pt>
                <c:pt idx="71">
                  <c:v>289</c:v>
                </c:pt>
                <c:pt idx="72">
                  <c:v>278</c:v>
                </c:pt>
                <c:pt idx="73">
                  <c:v>286</c:v>
                </c:pt>
                <c:pt idx="74">
                  <c:v>276</c:v>
                </c:pt>
                <c:pt idx="75">
                  <c:v>279</c:v>
                </c:pt>
                <c:pt idx="76">
                  <c:v>259</c:v>
                </c:pt>
                <c:pt idx="77">
                  <c:v>224</c:v>
                </c:pt>
                <c:pt idx="78">
                  <c:v>195</c:v>
                </c:pt>
                <c:pt idx="79">
                  <c:v>214</c:v>
                </c:pt>
                <c:pt idx="80">
                  <c:v>220</c:v>
                </c:pt>
                <c:pt idx="81">
                  <c:v>225</c:v>
                </c:pt>
                <c:pt idx="82">
                  <c:v>295</c:v>
                </c:pt>
                <c:pt idx="83">
                  <c:v>282</c:v>
                </c:pt>
                <c:pt idx="84">
                  <c:v>285</c:v>
                </c:pt>
                <c:pt idx="85">
                  <c:v>304</c:v>
                </c:pt>
                <c:pt idx="86">
                  <c:v>298</c:v>
                </c:pt>
                <c:pt idx="87">
                  <c:v>333</c:v>
                </c:pt>
                <c:pt idx="88">
                  <c:v>353</c:v>
                </c:pt>
                <c:pt idx="89">
                  <c:v>352</c:v>
                </c:pt>
                <c:pt idx="90">
                  <c:v>353</c:v>
                </c:pt>
                <c:pt idx="91">
                  <c:v>321</c:v>
                </c:pt>
                <c:pt idx="92">
                  <c:v>338</c:v>
                </c:pt>
                <c:pt idx="93">
                  <c:v>411</c:v>
                </c:pt>
                <c:pt idx="94">
                  <c:v>411</c:v>
                </c:pt>
                <c:pt idx="95">
                  <c:v>722</c:v>
                </c:pt>
                <c:pt idx="96">
                  <c:v>739</c:v>
                </c:pt>
              </c:numCache>
            </c:numRef>
          </c:val>
          <c:extLst>
            <c:ext xmlns:c16="http://schemas.microsoft.com/office/drawing/2014/chart" uri="{C3380CC4-5D6E-409C-BE32-E72D297353CC}">
              <c16:uniqueId val="{00000000-D926-47A2-86E8-BBCD180B9DE9}"/>
            </c:ext>
          </c:extLst>
        </c:ser>
        <c:ser>
          <c:idx val="2"/>
          <c:order val="2"/>
          <c:tx>
            <c:strRef>
              <c:f>'Dwellings Consented'!$BB$2</c:f>
              <c:strCache>
                <c:ptCount val="1"/>
                <c:pt idx="0">
                  <c:v>12 Month Rolling Total
Within
500-1000m</c:v>
                </c:pt>
              </c:strCache>
            </c:strRef>
          </c:tx>
          <c:spPr>
            <a:solidFill>
              <a:srgbClr val="8064A2">
                <a:alpha val="75000"/>
              </a:srgbClr>
            </a:solidFill>
            <a:ln w="12700">
              <a:solidFill>
                <a:schemeClr val="bg1"/>
              </a:solidFill>
            </a:ln>
          </c:spPr>
          <c:cat>
            <c:numRef>
              <c:f>'Dwellings Consented'!$A$79:$A$175</c:f>
              <c:numCache>
                <c:formatCode>mmm\-yy</c:formatCode>
                <c:ptCount val="97"/>
                <c:pt idx="0">
                  <c:v>43221</c:v>
                </c:pt>
                <c:pt idx="1">
                  <c:v>43252</c:v>
                </c:pt>
                <c:pt idx="2">
                  <c:v>43282</c:v>
                </c:pt>
                <c:pt idx="3">
                  <c:v>43313</c:v>
                </c:pt>
                <c:pt idx="4">
                  <c:v>43344</c:v>
                </c:pt>
                <c:pt idx="5">
                  <c:v>43374</c:v>
                </c:pt>
                <c:pt idx="6">
                  <c:v>43405</c:v>
                </c:pt>
                <c:pt idx="7">
                  <c:v>43435</c:v>
                </c:pt>
                <c:pt idx="8">
                  <c:v>43466</c:v>
                </c:pt>
                <c:pt idx="9">
                  <c:v>43497</c:v>
                </c:pt>
                <c:pt idx="10">
                  <c:v>43525</c:v>
                </c:pt>
                <c:pt idx="11">
                  <c:v>43556</c:v>
                </c:pt>
                <c:pt idx="12">
                  <c:v>43586</c:v>
                </c:pt>
                <c:pt idx="13">
                  <c:v>43617</c:v>
                </c:pt>
                <c:pt idx="14">
                  <c:v>43647</c:v>
                </c:pt>
                <c:pt idx="15">
                  <c:v>43696</c:v>
                </c:pt>
                <c:pt idx="16">
                  <c:v>43709</c:v>
                </c:pt>
                <c:pt idx="17">
                  <c:v>43757</c:v>
                </c:pt>
                <c:pt idx="18">
                  <c:v>43770</c:v>
                </c:pt>
                <c:pt idx="19">
                  <c:v>43800</c:v>
                </c:pt>
                <c:pt idx="20">
                  <c:v>43831</c:v>
                </c:pt>
                <c:pt idx="21">
                  <c:v>43862</c:v>
                </c:pt>
                <c:pt idx="22">
                  <c:v>43891</c:v>
                </c:pt>
                <c:pt idx="23">
                  <c:v>43922</c:v>
                </c:pt>
                <c:pt idx="24">
                  <c:v>43952</c:v>
                </c:pt>
                <c:pt idx="25">
                  <c:v>43983</c:v>
                </c:pt>
                <c:pt idx="26">
                  <c:v>44013</c:v>
                </c:pt>
                <c:pt idx="27">
                  <c:v>44044</c:v>
                </c:pt>
                <c:pt idx="28">
                  <c:v>44075</c:v>
                </c:pt>
                <c:pt idx="29">
                  <c:v>44105</c:v>
                </c:pt>
                <c:pt idx="30">
                  <c:v>44136</c:v>
                </c:pt>
                <c:pt idx="31">
                  <c:v>44166</c:v>
                </c:pt>
                <c:pt idx="32">
                  <c:v>44197</c:v>
                </c:pt>
                <c:pt idx="33">
                  <c:v>44228</c:v>
                </c:pt>
                <c:pt idx="34">
                  <c:v>44256</c:v>
                </c:pt>
                <c:pt idx="35">
                  <c:v>44287</c:v>
                </c:pt>
                <c:pt idx="36">
                  <c:v>44317</c:v>
                </c:pt>
                <c:pt idx="37">
                  <c:v>44348</c:v>
                </c:pt>
                <c:pt idx="38">
                  <c:v>44378</c:v>
                </c:pt>
                <c:pt idx="39">
                  <c:v>44409</c:v>
                </c:pt>
                <c:pt idx="40">
                  <c:v>44440</c:v>
                </c:pt>
                <c:pt idx="41">
                  <c:v>44470</c:v>
                </c:pt>
                <c:pt idx="42">
                  <c:v>44501</c:v>
                </c:pt>
                <c:pt idx="43">
                  <c:v>44531</c:v>
                </c:pt>
                <c:pt idx="44">
                  <c:v>44562</c:v>
                </c:pt>
                <c:pt idx="45">
                  <c:v>44593</c:v>
                </c:pt>
                <c:pt idx="46">
                  <c:v>44621</c:v>
                </c:pt>
                <c:pt idx="47">
                  <c:v>44652</c:v>
                </c:pt>
                <c:pt idx="48">
                  <c:v>44682</c:v>
                </c:pt>
                <c:pt idx="49">
                  <c:v>44713</c:v>
                </c:pt>
                <c:pt idx="50">
                  <c:v>44743</c:v>
                </c:pt>
                <c:pt idx="51">
                  <c:v>44774</c:v>
                </c:pt>
                <c:pt idx="52">
                  <c:v>44805</c:v>
                </c:pt>
                <c:pt idx="53">
                  <c:v>44835</c:v>
                </c:pt>
                <c:pt idx="54">
                  <c:v>44866</c:v>
                </c:pt>
                <c:pt idx="55">
                  <c:v>44896</c:v>
                </c:pt>
                <c:pt idx="56">
                  <c:v>44927</c:v>
                </c:pt>
                <c:pt idx="57">
                  <c:v>44958</c:v>
                </c:pt>
                <c:pt idx="58">
                  <c:v>44986</c:v>
                </c:pt>
                <c:pt idx="59">
                  <c:v>45017</c:v>
                </c:pt>
                <c:pt idx="60">
                  <c:v>45047</c:v>
                </c:pt>
                <c:pt idx="61">
                  <c:v>45078</c:v>
                </c:pt>
                <c:pt idx="62">
                  <c:v>45108</c:v>
                </c:pt>
                <c:pt idx="63">
                  <c:v>45139</c:v>
                </c:pt>
                <c:pt idx="64">
                  <c:v>45170</c:v>
                </c:pt>
                <c:pt idx="65">
                  <c:v>45200</c:v>
                </c:pt>
                <c:pt idx="66">
                  <c:v>45231</c:v>
                </c:pt>
                <c:pt idx="67">
                  <c:v>45261</c:v>
                </c:pt>
                <c:pt idx="68">
                  <c:v>45292</c:v>
                </c:pt>
                <c:pt idx="69">
                  <c:v>45323</c:v>
                </c:pt>
                <c:pt idx="70">
                  <c:v>45352</c:v>
                </c:pt>
                <c:pt idx="71">
                  <c:v>45383</c:v>
                </c:pt>
                <c:pt idx="72">
                  <c:v>45413</c:v>
                </c:pt>
                <c:pt idx="73">
                  <c:v>45444</c:v>
                </c:pt>
                <c:pt idx="74">
                  <c:v>45474</c:v>
                </c:pt>
                <c:pt idx="75">
                  <c:v>45505</c:v>
                </c:pt>
                <c:pt idx="76">
                  <c:v>45536</c:v>
                </c:pt>
                <c:pt idx="77">
                  <c:v>45566</c:v>
                </c:pt>
                <c:pt idx="78">
                  <c:v>45597</c:v>
                </c:pt>
                <c:pt idx="79">
                  <c:v>45627</c:v>
                </c:pt>
                <c:pt idx="80">
                  <c:v>45658</c:v>
                </c:pt>
                <c:pt idx="81">
                  <c:v>45689</c:v>
                </c:pt>
                <c:pt idx="82">
                  <c:v>45717</c:v>
                </c:pt>
                <c:pt idx="83">
                  <c:v>45748</c:v>
                </c:pt>
                <c:pt idx="84">
                  <c:v>45778</c:v>
                </c:pt>
                <c:pt idx="85">
                  <c:v>45809</c:v>
                </c:pt>
                <c:pt idx="86">
                  <c:v>45839</c:v>
                </c:pt>
                <c:pt idx="87">
                  <c:v>45870</c:v>
                </c:pt>
                <c:pt idx="88">
                  <c:v>45901</c:v>
                </c:pt>
                <c:pt idx="89">
                  <c:v>45931</c:v>
                </c:pt>
                <c:pt idx="90">
                  <c:v>45962</c:v>
                </c:pt>
                <c:pt idx="91">
                  <c:v>45992</c:v>
                </c:pt>
                <c:pt idx="92">
                  <c:v>46023</c:v>
                </c:pt>
                <c:pt idx="93">
                  <c:v>46054</c:v>
                </c:pt>
                <c:pt idx="94">
                  <c:v>46082</c:v>
                </c:pt>
                <c:pt idx="95">
                  <c:v>46113</c:v>
                </c:pt>
                <c:pt idx="96">
                  <c:v>46143</c:v>
                </c:pt>
              </c:numCache>
            </c:numRef>
          </c:cat>
          <c:val>
            <c:numRef>
              <c:f>'Dwellings Consented'!$BB$79:$BB$175</c:f>
              <c:numCache>
                <c:formatCode>General</c:formatCode>
                <c:ptCount val="97"/>
                <c:pt idx="0">
                  <c:v>1261</c:v>
                </c:pt>
                <c:pt idx="1">
                  <c:v>1200</c:v>
                </c:pt>
                <c:pt idx="2">
                  <c:v>1147</c:v>
                </c:pt>
                <c:pt idx="3">
                  <c:v>1059</c:v>
                </c:pt>
                <c:pt idx="4">
                  <c:v>1064</c:v>
                </c:pt>
                <c:pt idx="5">
                  <c:v>1090</c:v>
                </c:pt>
                <c:pt idx="6">
                  <c:v>1176</c:v>
                </c:pt>
                <c:pt idx="7">
                  <c:v>1287</c:v>
                </c:pt>
                <c:pt idx="8">
                  <c:v>1299</c:v>
                </c:pt>
                <c:pt idx="9">
                  <c:v>1309</c:v>
                </c:pt>
                <c:pt idx="10">
                  <c:v>1191</c:v>
                </c:pt>
                <c:pt idx="11">
                  <c:v>1145</c:v>
                </c:pt>
                <c:pt idx="12">
                  <c:v>1221</c:v>
                </c:pt>
                <c:pt idx="13">
                  <c:v>1350</c:v>
                </c:pt>
                <c:pt idx="14">
                  <c:v>1583</c:v>
                </c:pt>
                <c:pt idx="15">
                  <c:v>1741</c:v>
                </c:pt>
                <c:pt idx="16">
                  <c:v>1748</c:v>
                </c:pt>
                <c:pt idx="17">
                  <c:v>1827</c:v>
                </c:pt>
                <c:pt idx="18">
                  <c:v>1859</c:v>
                </c:pt>
                <c:pt idx="19">
                  <c:v>1956</c:v>
                </c:pt>
                <c:pt idx="20">
                  <c:v>1913</c:v>
                </c:pt>
                <c:pt idx="21">
                  <c:v>1979</c:v>
                </c:pt>
                <c:pt idx="22">
                  <c:v>1996</c:v>
                </c:pt>
                <c:pt idx="23">
                  <c:v>1958</c:v>
                </c:pt>
                <c:pt idx="24">
                  <c:v>1929</c:v>
                </c:pt>
                <c:pt idx="25">
                  <c:v>1843</c:v>
                </c:pt>
                <c:pt idx="26">
                  <c:v>1683</c:v>
                </c:pt>
                <c:pt idx="27">
                  <c:v>1544</c:v>
                </c:pt>
                <c:pt idx="28">
                  <c:v>1771</c:v>
                </c:pt>
                <c:pt idx="29">
                  <c:v>1861</c:v>
                </c:pt>
                <c:pt idx="30">
                  <c:v>1791</c:v>
                </c:pt>
                <c:pt idx="31">
                  <c:v>1563</c:v>
                </c:pt>
                <c:pt idx="32">
                  <c:v>1638</c:v>
                </c:pt>
                <c:pt idx="33">
                  <c:v>1604</c:v>
                </c:pt>
                <c:pt idx="34">
                  <c:v>1580</c:v>
                </c:pt>
                <c:pt idx="35">
                  <c:v>1815</c:v>
                </c:pt>
                <c:pt idx="36">
                  <c:v>1879</c:v>
                </c:pt>
                <c:pt idx="37">
                  <c:v>1925</c:v>
                </c:pt>
                <c:pt idx="38">
                  <c:v>1844</c:v>
                </c:pt>
                <c:pt idx="39">
                  <c:v>1973</c:v>
                </c:pt>
                <c:pt idx="40">
                  <c:v>1920</c:v>
                </c:pt>
                <c:pt idx="41">
                  <c:v>1806</c:v>
                </c:pt>
                <c:pt idx="42">
                  <c:v>1964</c:v>
                </c:pt>
                <c:pt idx="43">
                  <c:v>2050</c:v>
                </c:pt>
                <c:pt idx="44">
                  <c:v>2027</c:v>
                </c:pt>
                <c:pt idx="45">
                  <c:v>2145</c:v>
                </c:pt>
                <c:pt idx="46">
                  <c:v>2381</c:v>
                </c:pt>
                <c:pt idx="47">
                  <c:v>2210</c:v>
                </c:pt>
                <c:pt idx="48">
                  <c:v>2191</c:v>
                </c:pt>
                <c:pt idx="49">
                  <c:v>2131</c:v>
                </c:pt>
                <c:pt idx="50">
                  <c:v>2198</c:v>
                </c:pt>
                <c:pt idx="51">
                  <c:v>2080</c:v>
                </c:pt>
                <c:pt idx="52">
                  <c:v>2243</c:v>
                </c:pt>
                <c:pt idx="53">
                  <c:v>2313</c:v>
                </c:pt>
                <c:pt idx="54">
                  <c:v>2214</c:v>
                </c:pt>
                <c:pt idx="55">
                  <c:v>2275</c:v>
                </c:pt>
                <c:pt idx="56">
                  <c:v>2221</c:v>
                </c:pt>
                <c:pt idx="57">
                  <c:v>2138</c:v>
                </c:pt>
                <c:pt idx="58">
                  <c:v>1972</c:v>
                </c:pt>
                <c:pt idx="59">
                  <c:v>1952</c:v>
                </c:pt>
                <c:pt idx="60">
                  <c:v>1997</c:v>
                </c:pt>
                <c:pt idx="61">
                  <c:v>2000</c:v>
                </c:pt>
                <c:pt idx="62">
                  <c:v>2048</c:v>
                </c:pt>
                <c:pt idx="63">
                  <c:v>2019</c:v>
                </c:pt>
                <c:pt idx="64">
                  <c:v>1802</c:v>
                </c:pt>
                <c:pt idx="65">
                  <c:v>1695</c:v>
                </c:pt>
                <c:pt idx="66">
                  <c:v>1597</c:v>
                </c:pt>
                <c:pt idx="67">
                  <c:v>1567</c:v>
                </c:pt>
                <c:pt idx="68">
                  <c:v>1608</c:v>
                </c:pt>
                <c:pt idx="69">
                  <c:v>1543</c:v>
                </c:pt>
                <c:pt idx="70">
                  <c:v>1494</c:v>
                </c:pt>
                <c:pt idx="71">
                  <c:v>1577</c:v>
                </c:pt>
                <c:pt idx="72">
                  <c:v>1499</c:v>
                </c:pt>
                <c:pt idx="73">
                  <c:v>1420</c:v>
                </c:pt>
                <c:pt idx="74">
                  <c:v>1267</c:v>
                </c:pt>
                <c:pt idx="75">
                  <c:v>1270</c:v>
                </c:pt>
                <c:pt idx="76">
                  <c:v>1121</c:v>
                </c:pt>
                <c:pt idx="77">
                  <c:v>1107</c:v>
                </c:pt>
                <c:pt idx="78">
                  <c:v>1115</c:v>
                </c:pt>
                <c:pt idx="79">
                  <c:v>1319</c:v>
                </c:pt>
                <c:pt idx="80">
                  <c:v>1251</c:v>
                </c:pt>
                <c:pt idx="81">
                  <c:v>1254</c:v>
                </c:pt>
                <c:pt idx="82">
                  <c:v>1367</c:v>
                </c:pt>
                <c:pt idx="83">
                  <c:v>1265</c:v>
                </c:pt>
                <c:pt idx="84">
                  <c:v>1358</c:v>
                </c:pt>
                <c:pt idx="85">
                  <c:v>1394</c:v>
                </c:pt>
                <c:pt idx="86">
                  <c:v>1429</c:v>
                </c:pt>
                <c:pt idx="87">
                  <c:v>1419</c:v>
                </c:pt>
                <c:pt idx="88">
                  <c:v>1673</c:v>
                </c:pt>
                <c:pt idx="89">
                  <c:v>1729</c:v>
                </c:pt>
                <c:pt idx="90">
                  <c:v>1760</c:v>
                </c:pt>
                <c:pt idx="91">
                  <c:v>1522</c:v>
                </c:pt>
                <c:pt idx="92">
                  <c:v>1692</c:v>
                </c:pt>
                <c:pt idx="93">
                  <c:v>1760</c:v>
                </c:pt>
                <c:pt idx="94">
                  <c:v>1696</c:v>
                </c:pt>
                <c:pt idx="95">
                  <c:v>1720</c:v>
                </c:pt>
                <c:pt idx="96">
                  <c:v>1689</c:v>
                </c:pt>
              </c:numCache>
            </c:numRef>
          </c:val>
          <c:extLst>
            <c:ext xmlns:c16="http://schemas.microsoft.com/office/drawing/2014/chart" uri="{C3380CC4-5D6E-409C-BE32-E72D297353CC}">
              <c16:uniqueId val="{00000001-D926-47A2-86E8-BBCD180B9DE9}"/>
            </c:ext>
          </c:extLst>
        </c:ser>
        <c:ser>
          <c:idx val="3"/>
          <c:order val="3"/>
          <c:tx>
            <c:strRef>
              <c:f>'Dwellings Consented'!$BC$2</c:f>
              <c:strCache>
                <c:ptCount val="1"/>
                <c:pt idx="0">
                  <c:v>12 Month Rolling Total
Within
1000-1500m</c:v>
                </c:pt>
              </c:strCache>
            </c:strRef>
          </c:tx>
          <c:spPr>
            <a:solidFill>
              <a:srgbClr val="CCC0DA">
                <a:alpha val="65000"/>
              </a:srgbClr>
            </a:solidFill>
            <a:ln w="12700">
              <a:solidFill>
                <a:schemeClr val="bg1"/>
              </a:solidFill>
            </a:ln>
          </c:spPr>
          <c:cat>
            <c:numRef>
              <c:f>'Dwellings Consented'!$A$79:$A$175</c:f>
              <c:numCache>
                <c:formatCode>mmm\-yy</c:formatCode>
                <c:ptCount val="97"/>
                <c:pt idx="0">
                  <c:v>43221</c:v>
                </c:pt>
                <c:pt idx="1">
                  <c:v>43252</c:v>
                </c:pt>
                <c:pt idx="2">
                  <c:v>43282</c:v>
                </c:pt>
                <c:pt idx="3">
                  <c:v>43313</c:v>
                </c:pt>
                <c:pt idx="4">
                  <c:v>43344</c:v>
                </c:pt>
                <c:pt idx="5">
                  <c:v>43374</c:v>
                </c:pt>
                <c:pt idx="6">
                  <c:v>43405</c:v>
                </c:pt>
                <c:pt idx="7">
                  <c:v>43435</c:v>
                </c:pt>
                <c:pt idx="8">
                  <c:v>43466</c:v>
                </c:pt>
                <c:pt idx="9">
                  <c:v>43497</c:v>
                </c:pt>
                <c:pt idx="10">
                  <c:v>43525</c:v>
                </c:pt>
                <c:pt idx="11">
                  <c:v>43556</c:v>
                </c:pt>
                <c:pt idx="12">
                  <c:v>43586</c:v>
                </c:pt>
                <c:pt idx="13">
                  <c:v>43617</c:v>
                </c:pt>
                <c:pt idx="14">
                  <c:v>43647</c:v>
                </c:pt>
                <c:pt idx="15">
                  <c:v>43696</c:v>
                </c:pt>
                <c:pt idx="16">
                  <c:v>43709</c:v>
                </c:pt>
                <c:pt idx="17">
                  <c:v>43757</c:v>
                </c:pt>
                <c:pt idx="18">
                  <c:v>43770</c:v>
                </c:pt>
                <c:pt idx="19">
                  <c:v>43800</c:v>
                </c:pt>
                <c:pt idx="20">
                  <c:v>43831</c:v>
                </c:pt>
                <c:pt idx="21">
                  <c:v>43862</c:v>
                </c:pt>
                <c:pt idx="22">
                  <c:v>43891</c:v>
                </c:pt>
                <c:pt idx="23">
                  <c:v>43922</c:v>
                </c:pt>
                <c:pt idx="24">
                  <c:v>43952</c:v>
                </c:pt>
                <c:pt idx="25">
                  <c:v>43983</c:v>
                </c:pt>
                <c:pt idx="26">
                  <c:v>44013</c:v>
                </c:pt>
                <c:pt idx="27">
                  <c:v>44044</c:v>
                </c:pt>
                <c:pt idx="28">
                  <c:v>44075</c:v>
                </c:pt>
                <c:pt idx="29">
                  <c:v>44105</c:v>
                </c:pt>
                <c:pt idx="30">
                  <c:v>44136</c:v>
                </c:pt>
                <c:pt idx="31">
                  <c:v>44166</c:v>
                </c:pt>
                <c:pt idx="32">
                  <c:v>44197</c:v>
                </c:pt>
                <c:pt idx="33">
                  <c:v>44228</c:v>
                </c:pt>
                <c:pt idx="34">
                  <c:v>44256</c:v>
                </c:pt>
                <c:pt idx="35">
                  <c:v>44287</c:v>
                </c:pt>
                <c:pt idx="36">
                  <c:v>44317</c:v>
                </c:pt>
                <c:pt idx="37">
                  <c:v>44348</c:v>
                </c:pt>
                <c:pt idx="38">
                  <c:v>44378</c:v>
                </c:pt>
                <c:pt idx="39">
                  <c:v>44409</c:v>
                </c:pt>
                <c:pt idx="40">
                  <c:v>44440</c:v>
                </c:pt>
                <c:pt idx="41">
                  <c:v>44470</c:v>
                </c:pt>
                <c:pt idx="42">
                  <c:v>44501</c:v>
                </c:pt>
                <c:pt idx="43">
                  <c:v>44531</c:v>
                </c:pt>
                <c:pt idx="44">
                  <c:v>44562</c:v>
                </c:pt>
                <c:pt idx="45">
                  <c:v>44593</c:v>
                </c:pt>
                <c:pt idx="46">
                  <c:v>44621</c:v>
                </c:pt>
                <c:pt idx="47">
                  <c:v>44652</c:v>
                </c:pt>
                <c:pt idx="48">
                  <c:v>44682</c:v>
                </c:pt>
                <c:pt idx="49">
                  <c:v>44713</c:v>
                </c:pt>
                <c:pt idx="50">
                  <c:v>44743</c:v>
                </c:pt>
                <c:pt idx="51">
                  <c:v>44774</c:v>
                </c:pt>
                <c:pt idx="52">
                  <c:v>44805</c:v>
                </c:pt>
                <c:pt idx="53">
                  <c:v>44835</c:v>
                </c:pt>
                <c:pt idx="54">
                  <c:v>44866</c:v>
                </c:pt>
                <c:pt idx="55">
                  <c:v>44896</c:v>
                </c:pt>
                <c:pt idx="56">
                  <c:v>44927</c:v>
                </c:pt>
                <c:pt idx="57">
                  <c:v>44958</c:v>
                </c:pt>
                <c:pt idx="58">
                  <c:v>44986</c:v>
                </c:pt>
                <c:pt idx="59">
                  <c:v>45017</c:v>
                </c:pt>
                <c:pt idx="60">
                  <c:v>45047</c:v>
                </c:pt>
                <c:pt idx="61">
                  <c:v>45078</c:v>
                </c:pt>
                <c:pt idx="62">
                  <c:v>45108</c:v>
                </c:pt>
                <c:pt idx="63">
                  <c:v>45139</c:v>
                </c:pt>
                <c:pt idx="64">
                  <c:v>45170</c:v>
                </c:pt>
                <c:pt idx="65">
                  <c:v>45200</c:v>
                </c:pt>
                <c:pt idx="66">
                  <c:v>45231</c:v>
                </c:pt>
                <c:pt idx="67">
                  <c:v>45261</c:v>
                </c:pt>
                <c:pt idx="68">
                  <c:v>45292</c:v>
                </c:pt>
                <c:pt idx="69">
                  <c:v>45323</c:v>
                </c:pt>
                <c:pt idx="70">
                  <c:v>45352</c:v>
                </c:pt>
                <c:pt idx="71">
                  <c:v>45383</c:v>
                </c:pt>
                <c:pt idx="72">
                  <c:v>45413</c:v>
                </c:pt>
                <c:pt idx="73">
                  <c:v>45444</c:v>
                </c:pt>
                <c:pt idx="74">
                  <c:v>45474</c:v>
                </c:pt>
                <c:pt idx="75">
                  <c:v>45505</c:v>
                </c:pt>
                <c:pt idx="76">
                  <c:v>45536</c:v>
                </c:pt>
                <c:pt idx="77">
                  <c:v>45566</c:v>
                </c:pt>
                <c:pt idx="78">
                  <c:v>45597</c:v>
                </c:pt>
                <c:pt idx="79">
                  <c:v>45627</c:v>
                </c:pt>
                <c:pt idx="80">
                  <c:v>45658</c:v>
                </c:pt>
                <c:pt idx="81">
                  <c:v>45689</c:v>
                </c:pt>
                <c:pt idx="82">
                  <c:v>45717</c:v>
                </c:pt>
                <c:pt idx="83">
                  <c:v>45748</c:v>
                </c:pt>
                <c:pt idx="84">
                  <c:v>45778</c:v>
                </c:pt>
                <c:pt idx="85">
                  <c:v>45809</c:v>
                </c:pt>
                <c:pt idx="86">
                  <c:v>45839</c:v>
                </c:pt>
                <c:pt idx="87">
                  <c:v>45870</c:v>
                </c:pt>
                <c:pt idx="88">
                  <c:v>45901</c:v>
                </c:pt>
                <c:pt idx="89">
                  <c:v>45931</c:v>
                </c:pt>
                <c:pt idx="90">
                  <c:v>45962</c:v>
                </c:pt>
                <c:pt idx="91">
                  <c:v>45992</c:v>
                </c:pt>
                <c:pt idx="92">
                  <c:v>46023</c:v>
                </c:pt>
                <c:pt idx="93">
                  <c:v>46054</c:v>
                </c:pt>
                <c:pt idx="94">
                  <c:v>46082</c:v>
                </c:pt>
                <c:pt idx="95">
                  <c:v>46113</c:v>
                </c:pt>
                <c:pt idx="96">
                  <c:v>46143</c:v>
                </c:pt>
              </c:numCache>
            </c:numRef>
          </c:cat>
          <c:val>
            <c:numRef>
              <c:f>'Dwellings Consented'!$BC$79:$BC$175</c:f>
              <c:numCache>
                <c:formatCode>General</c:formatCode>
                <c:ptCount val="97"/>
                <c:pt idx="0">
                  <c:v>1702</c:v>
                </c:pt>
                <c:pt idx="1">
                  <c:v>1705</c:v>
                </c:pt>
                <c:pt idx="2">
                  <c:v>1895</c:v>
                </c:pt>
                <c:pt idx="3">
                  <c:v>1929</c:v>
                </c:pt>
                <c:pt idx="4">
                  <c:v>1801</c:v>
                </c:pt>
                <c:pt idx="5">
                  <c:v>1854</c:v>
                </c:pt>
                <c:pt idx="6">
                  <c:v>1538</c:v>
                </c:pt>
                <c:pt idx="7">
                  <c:v>1522</c:v>
                </c:pt>
                <c:pt idx="8">
                  <c:v>1474</c:v>
                </c:pt>
                <c:pt idx="9">
                  <c:v>1560</c:v>
                </c:pt>
                <c:pt idx="10">
                  <c:v>1626</c:v>
                </c:pt>
                <c:pt idx="11">
                  <c:v>1521</c:v>
                </c:pt>
                <c:pt idx="12">
                  <c:v>1567</c:v>
                </c:pt>
                <c:pt idx="13">
                  <c:v>1574</c:v>
                </c:pt>
                <c:pt idx="14">
                  <c:v>1593</c:v>
                </c:pt>
                <c:pt idx="15">
                  <c:v>1602</c:v>
                </c:pt>
                <c:pt idx="16">
                  <c:v>1683</c:v>
                </c:pt>
                <c:pt idx="17">
                  <c:v>1710</c:v>
                </c:pt>
                <c:pt idx="18">
                  <c:v>1654</c:v>
                </c:pt>
                <c:pt idx="19">
                  <c:v>1650</c:v>
                </c:pt>
                <c:pt idx="20">
                  <c:v>1749</c:v>
                </c:pt>
                <c:pt idx="21">
                  <c:v>1738</c:v>
                </c:pt>
                <c:pt idx="22">
                  <c:v>1745</c:v>
                </c:pt>
                <c:pt idx="23">
                  <c:v>1697</c:v>
                </c:pt>
                <c:pt idx="24">
                  <c:v>1673</c:v>
                </c:pt>
                <c:pt idx="25">
                  <c:v>1729</c:v>
                </c:pt>
                <c:pt idx="26">
                  <c:v>1689</c:v>
                </c:pt>
                <c:pt idx="27">
                  <c:v>1681</c:v>
                </c:pt>
                <c:pt idx="28">
                  <c:v>1686</c:v>
                </c:pt>
                <c:pt idx="29">
                  <c:v>1636</c:v>
                </c:pt>
                <c:pt idx="30">
                  <c:v>1847</c:v>
                </c:pt>
                <c:pt idx="31">
                  <c:v>2002</c:v>
                </c:pt>
                <c:pt idx="32">
                  <c:v>2177</c:v>
                </c:pt>
                <c:pt idx="33">
                  <c:v>2169</c:v>
                </c:pt>
                <c:pt idx="34">
                  <c:v>2254</c:v>
                </c:pt>
                <c:pt idx="35">
                  <c:v>2308</c:v>
                </c:pt>
                <c:pt idx="36">
                  <c:v>2341</c:v>
                </c:pt>
                <c:pt idx="37">
                  <c:v>2369</c:v>
                </c:pt>
                <c:pt idx="38">
                  <c:v>2297</c:v>
                </c:pt>
                <c:pt idx="39">
                  <c:v>2505</c:v>
                </c:pt>
                <c:pt idx="40">
                  <c:v>2497</c:v>
                </c:pt>
                <c:pt idx="41">
                  <c:v>2609</c:v>
                </c:pt>
                <c:pt idx="42">
                  <c:v>2508</c:v>
                </c:pt>
                <c:pt idx="43">
                  <c:v>2397</c:v>
                </c:pt>
                <c:pt idx="44">
                  <c:v>2236</c:v>
                </c:pt>
                <c:pt idx="45">
                  <c:v>2271</c:v>
                </c:pt>
                <c:pt idx="46">
                  <c:v>2515</c:v>
                </c:pt>
                <c:pt idx="47">
                  <c:v>2565</c:v>
                </c:pt>
                <c:pt idx="48">
                  <c:v>2663</c:v>
                </c:pt>
                <c:pt idx="49">
                  <c:v>2901</c:v>
                </c:pt>
                <c:pt idx="50">
                  <c:v>3019</c:v>
                </c:pt>
                <c:pt idx="51">
                  <c:v>2934</c:v>
                </c:pt>
                <c:pt idx="52">
                  <c:v>3067</c:v>
                </c:pt>
                <c:pt idx="53">
                  <c:v>3040</c:v>
                </c:pt>
                <c:pt idx="54">
                  <c:v>3115</c:v>
                </c:pt>
                <c:pt idx="55">
                  <c:v>3063</c:v>
                </c:pt>
                <c:pt idx="56">
                  <c:v>3097</c:v>
                </c:pt>
                <c:pt idx="57">
                  <c:v>3031</c:v>
                </c:pt>
                <c:pt idx="58">
                  <c:v>2823</c:v>
                </c:pt>
                <c:pt idx="59">
                  <c:v>2828</c:v>
                </c:pt>
                <c:pt idx="60">
                  <c:v>2762</c:v>
                </c:pt>
                <c:pt idx="61">
                  <c:v>2570</c:v>
                </c:pt>
                <c:pt idx="62">
                  <c:v>2495</c:v>
                </c:pt>
                <c:pt idx="63">
                  <c:v>2404</c:v>
                </c:pt>
                <c:pt idx="64">
                  <c:v>2221</c:v>
                </c:pt>
                <c:pt idx="65">
                  <c:v>2189</c:v>
                </c:pt>
                <c:pt idx="66">
                  <c:v>2019</c:v>
                </c:pt>
                <c:pt idx="67">
                  <c:v>1946</c:v>
                </c:pt>
                <c:pt idx="68">
                  <c:v>1913</c:v>
                </c:pt>
                <c:pt idx="69">
                  <c:v>1935</c:v>
                </c:pt>
                <c:pt idx="70">
                  <c:v>1813</c:v>
                </c:pt>
                <c:pt idx="71">
                  <c:v>1684</c:v>
                </c:pt>
                <c:pt idx="72">
                  <c:v>1625</c:v>
                </c:pt>
                <c:pt idx="73">
                  <c:v>1520</c:v>
                </c:pt>
                <c:pt idx="74">
                  <c:v>1481</c:v>
                </c:pt>
                <c:pt idx="75">
                  <c:v>1480</c:v>
                </c:pt>
                <c:pt idx="76">
                  <c:v>1624</c:v>
                </c:pt>
                <c:pt idx="77">
                  <c:v>1622</c:v>
                </c:pt>
                <c:pt idx="78">
                  <c:v>1636</c:v>
                </c:pt>
                <c:pt idx="79">
                  <c:v>1626</c:v>
                </c:pt>
                <c:pt idx="80">
                  <c:v>1566</c:v>
                </c:pt>
                <c:pt idx="81">
                  <c:v>1665</c:v>
                </c:pt>
                <c:pt idx="82">
                  <c:v>1686</c:v>
                </c:pt>
                <c:pt idx="83">
                  <c:v>1740</c:v>
                </c:pt>
                <c:pt idx="84">
                  <c:v>1807</c:v>
                </c:pt>
                <c:pt idx="85">
                  <c:v>1888</c:v>
                </c:pt>
                <c:pt idx="86">
                  <c:v>1883</c:v>
                </c:pt>
                <c:pt idx="87">
                  <c:v>2127</c:v>
                </c:pt>
                <c:pt idx="88">
                  <c:v>2022</c:v>
                </c:pt>
                <c:pt idx="89">
                  <c:v>2076</c:v>
                </c:pt>
                <c:pt idx="90">
                  <c:v>2135</c:v>
                </c:pt>
                <c:pt idx="91">
                  <c:v>2310</c:v>
                </c:pt>
                <c:pt idx="92">
                  <c:v>2311</c:v>
                </c:pt>
                <c:pt idx="93">
                  <c:v>2219</c:v>
                </c:pt>
                <c:pt idx="94">
                  <c:v>2183</c:v>
                </c:pt>
                <c:pt idx="95">
                  <c:v>2267</c:v>
                </c:pt>
                <c:pt idx="96">
                  <c:v>2229</c:v>
                </c:pt>
              </c:numCache>
            </c:numRef>
          </c:val>
          <c:extLst>
            <c:ext xmlns:c16="http://schemas.microsoft.com/office/drawing/2014/chart" uri="{C3380CC4-5D6E-409C-BE32-E72D297353CC}">
              <c16:uniqueId val="{00000002-D926-47A2-86E8-BBCD180B9DE9}"/>
            </c:ext>
          </c:extLst>
        </c:ser>
        <c:dLbls>
          <c:showLegendKey val="0"/>
          <c:showVal val="0"/>
          <c:showCatName val="0"/>
          <c:showSerName val="0"/>
          <c:showPercent val="0"/>
          <c:showBubbleSize val="0"/>
        </c:dLbls>
        <c:axId val="190391424"/>
        <c:axId val="190392960"/>
      </c:areaChart>
      <c:lineChart>
        <c:grouping val="standard"/>
        <c:varyColors val="0"/>
        <c:ser>
          <c:idx val="1"/>
          <c:order val="0"/>
          <c:tx>
            <c:strRef>
              <c:f>'Dwellings Consented'!$BE$2</c:f>
              <c:strCache>
                <c:ptCount val="1"/>
                <c:pt idx="0">
                  <c:v>% within 1500m in Last 12 Months</c:v>
                </c:pt>
              </c:strCache>
            </c:strRef>
          </c:tx>
          <c:marker>
            <c:symbol val="none"/>
          </c:marker>
          <c:cat>
            <c:numRef>
              <c:f>'Dwellings Consented'!$A$79:$A$175</c:f>
              <c:numCache>
                <c:formatCode>mmm\-yy</c:formatCode>
                <c:ptCount val="97"/>
                <c:pt idx="0">
                  <c:v>43221</c:v>
                </c:pt>
                <c:pt idx="1">
                  <c:v>43252</c:v>
                </c:pt>
                <c:pt idx="2">
                  <c:v>43282</c:v>
                </c:pt>
                <c:pt idx="3">
                  <c:v>43313</c:v>
                </c:pt>
                <c:pt idx="4">
                  <c:v>43344</c:v>
                </c:pt>
                <c:pt idx="5">
                  <c:v>43374</c:v>
                </c:pt>
                <c:pt idx="6">
                  <c:v>43405</c:v>
                </c:pt>
                <c:pt idx="7">
                  <c:v>43435</c:v>
                </c:pt>
                <c:pt idx="8">
                  <c:v>43466</c:v>
                </c:pt>
                <c:pt idx="9">
                  <c:v>43497</c:v>
                </c:pt>
                <c:pt idx="10">
                  <c:v>43525</c:v>
                </c:pt>
                <c:pt idx="11">
                  <c:v>43556</c:v>
                </c:pt>
                <c:pt idx="12">
                  <c:v>43586</c:v>
                </c:pt>
                <c:pt idx="13">
                  <c:v>43617</c:v>
                </c:pt>
                <c:pt idx="14">
                  <c:v>43647</c:v>
                </c:pt>
                <c:pt idx="15">
                  <c:v>43696</c:v>
                </c:pt>
                <c:pt idx="16">
                  <c:v>43709</c:v>
                </c:pt>
                <c:pt idx="17">
                  <c:v>43757</c:v>
                </c:pt>
                <c:pt idx="18">
                  <c:v>43770</c:v>
                </c:pt>
                <c:pt idx="19">
                  <c:v>43800</c:v>
                </c:pt>
                <c:pt idx="20">
                  <c:v>43831</c:v>
                </c:pt>
                <c:pt idx="21">
                  <c:v>43862</c:v>
                </c:pt>
                <c:pt idx="22">
                  <c:v>43891</c:v>
                </c:pt>
                <c:pt idx="23">
                  <c:v>43922</c:v>
                </c:pt>
                <c:pt idx="24">
                  <c:v>43952</c:v>
                </c:pt>
                <c:pt idx="25">
                  <c:v>43983</c:v>
                </c:pt>
                <c:pt idx="26">
                  <c:v>44013</c:v>
                </c:pt>
                <c:pt idx="27">
                  <c:v>44044</c:v>
                </c:pt>
                <c:pt idx="28">
                  <c:v>44075</c:v>
                </c:pt>
                <c:pt idx="29">
                  <c:v>44105</c:v>
                </c:pt>
                <c:pt idx="30">
                  <c:v>44136</c:v>
                </c:pt>
                <c:pt idx="31">
                  <c:v>44166</c:v>
                </c:pt>
                <c:pt idx="32">
                  <c:v>44197</c:v>
                </c:pt>
                <c:pt idx="33">
                  <c:v>44228</c:v>
                </c:pt>
                <c:pt idx="34">
                  <c:v>44256</c:v>
                </c:pt>
                <c:pt idx="35">
                  <c:v>44287</c:v>
                </c:pt>
                <c:pt idx="36">
                  <c:v>44317</c:v>
                </c:pt>
                <c:pt idx="37">
                  <c:v>44348</c:v>
                </c:pt>
                <c:pt idx="38">
                  <c:v>44378</c:v>
                </c:pt>
                <c:pt idx="39">
                  <c:v>44409</c:v>
                </c:pt>
                <c:pt idx="40">
                  <c:v>44440</c:v>
                </c:pt>
                <c:pt idx="41">
                  <c:v>44470</c:v>
                </c:pt>
                <c:pt idx="42">
                  <c:v>44501</c:v>
                </c:pt>
                <c:pt idx="43">
                  <c:v>44531</c:v>
                </c:pt>
                <c:pt idx="44">
                  <c:v>44562</c:v>
                </c:pt>
                <c:pt idx="45">
                  <c:v>44593</c:v>
                </c:pt>
                <c:pt idx="46">
                  <c:v>44621</c:v>
                </c:pt>
                <c:pt idx="47">
                  <c:v>44652</c:v>
                </c:pt>
                <c:pt idx="48">
                  <c:v>44682</c:v>
                </c:pt>
                <c:pt idx="49">
                  <c:v>44713</c:v>
                </c:pt>
                <c:pt idx="50">
                  <c:v>44743</c:v>
                </c:pt>
                <c:pt idx="51">
                  <c:v>44774</c:v>
                </c:pt>
                <c:pt idx="52">
                  <c:v>44805</c:v>
                </c:pt>
                <c:pt idx="53">
                  <c:v>44835</c:v>
                </c:pt>
                <c:pt idx="54">
                  <c:v>44866</c:v>
                </c:pt>
                <c:pt idx="55">
                  <c:v>44896</c:v>
                </c:pt>
                <c:pt idx="56">
                  <c:v>44927</c:v>
                </c:pt>
                <c:pt idx="57">
                  <c:v>44958</c:v>
                </c:pt>
                <c:pt idx="58">
                  <c:v>44986</c:v>
                </c:pt>
                <c:pt idx="59">
                  <c:v>45017</c:v>
                </c:pt>
                <c:pt idx="60">
                  <c:v>45047</c:v>
                </c:pt>
                <c:pt idx="61">
                  <c:v>45078</c:v>
                </c:pt>
                <c:pt idx="62">
                  <c:v>45108</c:v>
                </c:pt>
                <c:pt idx="63">
                  <c:v>45139</c:v>
                </c:pt>
                <c:pt idx="64">
                  <c:v>45170</c:v>
                </c:pt>
                <c:pt idx="65">
                  <c:v>45200</c:v>
                </c:pt>
                <c:pt idx="66">
                  <c:v>45231</c:v>
                </c:pt>
                <c:pt idx="67">
                  <c:v>45261</c:v>
                </c:pt>
                <c:pt idx="68">
                  <c:v>45292</c:v>
                </c:pt>
                <c:pt idx="69">
                  <c:v>45323</c:v>
                </c:pt>
                <c:pt idx="70">
                  <c:v>45352</c:v>
                </c:pt>
                <c:pt idx="71">
                  <c:v>45383</c:v>
                </c:pt>
                <c:pt idx="72">
                  <c:v>45413</c:v>
                </c:pt>
                <c:pt idx="73">
                  <c:v>45444</c:v>
                </c:pt>
                <c:pt idx="74">
                  <c:v>45474</c:v>
                </c:pt>
                <c:pt idx="75">
                  <c:v>45505</c:v>
                </c:pt>
                <c:pt idx="76">
                  <c:v>45536</c:v>
                </c:pt>
                <c:pt idx="77">
                  <c:v>45566</c:v>
                </c:pt>
                <c:pt idx="78">
                  <c:v>45597</c:v>
                </c:pt>
                <c:pt idx="79">
                  <c:v>45627</c:v>
                </c:pt>
                <c:pt idx="80">
                  <c:v>45658</c:v>
                </c:pt>
                <c:pt idx="81">
                  <c:v>45689</c:v>
                </c:pt>
                <c:pt idx="82">
                  <c:v>45717</c:v>
                </c:pt>
                <c:pt idx="83">
                  <c:v>45748</c:v>
                </c:pt>
                <c:pt idx="84">
                  <c:v>45778</c:v>
                </c:pt>
                <c:pt idx="85">
                  <c:v>45809</c:v>
                </c:pt>
                <c:pt idx="86">
                  <c:v>45839</c:v>
                </c:pt>
                <c:pt idx="87">
                  <c:v>45870</c:v>
                </c:pt>
                <c:pt idx="88">
                  <c:v>45901</c:v>
                </c:pt>
                <c:pt idx="89">
                  <c:v>45931</c:v>
                </c:pt>
                <c:pt idx="90">
                  <c:v>45962</c:v>
                </c:pt>
                <c:pt idx="91">
                  <c:v>45992</c:v>
                </c:pt>
                <c:pt idx="92">
                  <c:v>46023</c:v>
                </c:pt>
                <c:pt idx="93">
                  <c:v>46054</c:v>
                </c:pt>
                <c:pt idx="94">
                  <c:v>46082</c:v>
                </c:pt>
                <c:pt idx="95">
                  <c:v>46113</c:v>
                </c:pt>
                <c:pt idx="96">
                  <c:v>46143</c:v>
                </c:pt>
              </c:numCache>
            </c:numRef>
          </c:cat>
          <c:val>
            <c:numRef>
              <c:f>'Dwellings Consented'!$BE$79:$BE$175</c:f>
              <c:numCache>
                <c:formatCode>0%</c:formatCode>
                <c:ptCount val="97"/>
                <c:pt idx="0">
                  <c:v>0.28450382923252404</c:v>
                </c:pt>
                <c:pt idx="1">
                  <c:v>0.27916565607567306</c:v>
                </c:pt>
                <c:pt idx="2">
                  <c:v>0.28065395095367845</c:v>
                </c:pt>
                <c:pt idx="3">
                  <c:v>0.2802685392391388</c:v>
                </c:pt>
                <c:pt idx="4">
                  <c:v>0.2712244109694863</c:v>
                </c:pt>
                <c:pt idx="5">
                  <c:v>0.27588316256308304</c:v>
                </c:pt>
                <c:pt idx="6">
                  <c:v>0.26585937500000001</c:v>
                </c:pt>
                <c:pt idx="7">
                  <c:v>0.27196392473954284</c:v>
                </c:pt>
                <c:pt idx="8">
                  <c:v>0.27124773960216997</c:v>
                </c:pt>
                <c:pt idx="9">
                  <c:v>0.27753303964757708</c:v>
                </c:pt>
                <c:pt idx="10">
                  <c:v>0.27360530488683871</c:v>
                </c:pt>
                <c:pt idx="11">
                  <c:v>0.266031699869129</c:v>
                </c:pt>
                <c:pt idx="12">
                  <c:v>0.26647936027663716</c:v>
                </c:pt>
                <c:pt idx="13">
                  <c:v>0.27273375142531359</c:v>
                </c:pt>
                <c:pt idx="14">
                  <c:v>0.28427929193593704</c:v>
                </c:pt>
                <c:pt idx="15">
                  <c:v>0.28149180899268039</c:v>
                </c:pt>
                <c:pt idx="16">
                  <c:v>0.28221948886155529</c:v>
                </c:pt>
                <c:pt idx="17">
                  <c:v>0.28361710685078428</c:v>
                </c:pt>
                <c:pt idx="18">
                  <c:v>0.27922776806134803</c:v>
                </c:pt>
                <c:pt idx="19">
                  <c:v>0.28005807047644188</c:v>
                </c:pt>
                <c:pt idx="20">
                  <c:v>0.27891292735042733</c:v>
                </c:pt>
                <c:pt idx="21">
                  <c:v>0.27810690723037568</c:v>
                </c:pt>
                <c:pt idx="22">
                  <c:v>0.28181087597106885</c:v>
                </c:pt>
                <c:pt idx="23">
                  <c:v>0.27772139909343074</c:v>
                </c:pt>
                <c:pt idx="24">
                  <c:v>0.28065695949209857</c:v>
                </c:pt>
                <c:pt idx="25">
                  <c:v>0.27561239680606309</c:v>
                </c:pt>
                <c:pt idx="26">
                  <c:v>0.26072651581279793</c:v>
                </c:pt>
                <c:pt idx="27">
                  <c:v>0.25058815621429054</c:v>
                </c:pt>
                <c:pt idx="28">
                  <c:v>0.2574347039048358</c:v>
                </c:pt>
                <c:pt idx="29">
                  <c:v>0.25800893426930438</c:v>
                </c:pt>
                <c:pt idx="30">
                  <c:v>0.25709023941068138</c:v>
                </c:pt>
                <c:pt idx="31">
                  <c:v>0.25112592325707078</c:v>
                </c:pt>
                <c:pt idx="32">
                  <c:v>0.25939344358090338</c:v>
                </c:pt>
                <c:pt idx="33">
                  <c:v>0.256434308495046</c:v>
                </c:pt>
                <c:pt idx="34">
                  <c:v>0.25360164646695632</c:v>
                </c:pt>
                <c:pt idx="35">
                  <c:v>0.26071448169895189</c:v>
                </c:pt>
                <c:pt idx="36">
                  <c:v>0.25290885585003231</c:v>
                </c:pt>
                <c:pt idx="37">
                  <c:v>0.25179931704754399</c:v>
                </c:pt>
                <c:pt idx="38">
                  <c:v>0.24226131440204626</c:v>
                </c:pt>
                <c:pt idx="39">
                  <c:v>0.2508530710558009</c:v>
                </c:pt>
                <c:pt idx="40">
                  <c:v>0.24742268041237114</c:v>
                </c:pt>
                <c:pt idx="41">
                  <c:v>0.24518459069020868</c:v>
                </c:pt>
                <c:pt idx="42">
                  <c:v>0.24185635792778651</c:v>
                </c:pt>
                <c:pt idx="43">
                  <c:v>0.23620244532125287</c:v>
                </c:pt>
                <c:pt idx="44">
                  <c:v>0.23005757590669751</c:v>
                </c:pt>
                <c:pt idx="45">
                  <c:v>0.23155008178581737</c:v>
                </c:pt>
                <c:pt idx="46">
                  <c:v>0.2497089910136425</c:v>
                </c:pt>
                <c:pt idx="47">
                  <c:v>0.24455002794857461</c:v>
                </c:pt>
                <c:pt idx="48">
                  <c:v>0.24262264846919956</c:v>
                </c:pt>
                <c:pt idx="49">
                  <c:v>0.25230228145680039</c:v>
                </c:pt>
                <c:pt idx="50">
                  <c:v>0.25957779515246288</c:v>
                </c:pt>
                <c:pt idx="51">
                  <c:v>0.25355262544844615</c:v>
                </c:pt>
                <c:pt idx="52">
                  <c:v>0.26777348191949057</c:v>
                </c:pt>
                <c:pt idx="53">
                  <c:v>0.26962659380692167</c:v>
                </c:pt>
                <c:pt idx="54">
                  <c:v>0.27175263424285651</c:v>
                </c:pt>
                <c:pt idx="55">
                  <c:v>0.27853152434158018</c:v>
                </c:pt>
                <c:pt idx="56">
                  <c:v>0.27874119926286445</c:v>
                </c:pt>
                <c:pt idx="57">
                  <c:v>0.27658449858248041</c:v>
                </c:pt>
                <c:pt idx="58">
                  <c:v>0.26294801102796378</c:v>
                </c:pt>
                <c:pt idx="59">
                  <c:v>0.26576464127015825</c:v>
                </c:pt>
                <c:pt idx="60">
                  <c:v>0.27263421874200316</c:v>
                </c:pt>
                <c:pt idx="61">
                  <c:v>0.26497249148545976</c:v>
                </c:pt>
                <c:pt idx="62">
                  <c:v>0.26900709598250011</c:v>
                </c:pt>
                <c:pt idx="63">
                  <c:v>0.27284341498639114</c:v>
                </c:pt>
                <c:pt idx="64">
                  <c:v>0.25780197903858537</c:v>
                </c:pt>
                <c:pt idx="65">
                  <c:v>0.25814385985961963</c:v>
                </c:pt>
                <c:pt idx="66">
                  <c:v>0.25459929435483869</c:v>
                </c:pt>
                <c:pt idx="67">
                  <c:v>0.25225981404958675</c:v>
                </c:pt>
                <c:pt idx="68">
                  <c:v>0.25560128029263834</c:v>
                </c:pt>
                <c:pt idx="69">
                  <c:v>0.25278615445129149</c:v>
                </c:pt>
                <c:pt idx="70">
                  <c:v>0.24498265188108034</c:v>
                </c:pt>
                <c:pt idx="71">
                  <c:v>0.24232081911262798</c:v>
                </c:pt>
                <c:pt idx="72">
                  <c:v>0.23481501932633905</c:v>
                </c:pt>
                <c:pt idx="73">
                  <c:v>0.23284012991699748</c:v>
                </c:pt>
                <c:pt idx="74">
                  <c:v>0.22134387351778656</c:v>
                </c:pt>
                <c:pt idx="75">
                  <c:v>0.22032295606633692</c:v>
                </c:pt>
                <c:pt idx="76">
                  <c:v>0.21735040879820564</c:v>
                </c:pt>
                <c:pt idx="77">
                  <c:v>0.2130130563370122</c:v>
                </c:pt>
                <c:pt idx="78">
                  <c:v>0.21186623516720604</c:v>
                </c:pt>
                <c:pt idx="79">
                  <c:v>0.22663031781332951</c:v>
                </c:pt>
                <c:pt idx="80">
                  <c:v>0.21815961497018893</c:v>
                </c:pt>
                <c:pt idx="81">
                  <c:v>0.22827270747113917</c:v>
                </c:pt>
                <c:pt idx="82">
                  <c:v>0.23830877642536835</c:v>
                </c:pt>
                <c:pt idx="83">
                  <c:v>0.2390893220832121</c:v>
                </c:pt>
                <c:pt idx="84">
                  <c:v>0.24884593190998269</c:v>
                </c:pt>
                <c:pt idx="85">
                  <c:v>0.25085694298705841</c:v>
                </c:pt>
                <c:pt idx="86">
                  <c:v>0.25162054784972471</c:v>
                </c:pt>
                <c:pt idx="87">
                  <c:v>0.26760952052431874</c:v>
                </c:pt>
                <c:pt idx="88">
                  <c:v>0.27425474254742549</c:v>
                </c:pt>
                <c:pt idx="89">
                  <c:v>0.27681960444829196</c:v>
                </c:pt>
                <c:pt idx="90">
                  <c:v>0.27852084972462626</c:v>
                </c:pt>
                <c:pt idx="91">
                  <c:v>0.26592815521547031</c:v>
                </c:pt>
                <c:pt idx="92">
                  <c:v>0.27511249128588633</c:v>
                </c:pt>
                <c:pt idx="93">
                  <c:v>0.27485599799649385</c:v>
                </c:pt>
                <c:pt idx="94">
                  <c:v>0.26837660306537381</c:v>
                </c:pt>
                <c:pt idx="95">
                  <c:v>0.28219572122011144</c:v>
                </c:pt>
                <c:pt idx="96">
                  <c:v>0.27618313367334835</c:v>
                </c:pt>
              </c:numCache>
            </c:numRef>
          </c:val>
          <c:smooth val="0"/>
          <c:extLst>
            <c:ext xmlns:c16="http://schemas.microsoft.com/office/drawing/2014/chart" uri="{C3380CC4-5D6E-409C-BE32-E72D297353CC}">
              <c16:uniqueId val="{00000003-D926-47A2-86E8-BBCD180B9DE9}"/>
            </c:ext>
          </c:extLst>
        </c:ser>
        <c:dLbls>
          <c:showLegendKey val="0"/>
          <c:showVal val="0"/>
          <c:showCatName val="0"/>
          <c:showSerName val="0"/>
          <c:showPercent val="0"/>
          <c:showBubbleSize val="0"/>
        </c:dLbls>
        <c:marker val="1"/>
        <c:smooth val="0"/>
        <c:axId val="190400384"/>
        <c:axId val="190398848"/>
      </c:lineChart>
      <c:dateAx>
        <c:axId val="190391424"/>
        <c:scaling>
          <c:orientation val="minMax"/>
        </c:scaling>
        <c:delete val="0"/>
        <c:axPos val="b"/>
        <c:numFmt formatCode="mmm\-yy" sourceLinked="1"/>
        <c:majorTickMark val="out"/>
        <c:minorTickMark val="out"/>
        <c:tickLblPos val="nextTo"/>
        <c:spPr>
          <a:ln>
            <a:solidFill>
              <a:srgbClr val="664E82"/>
            </a:solidFill>
          </a:ln>
        </c:spPr>
        <c:txPr>
          <a:bodyPr rot="0"/>
          <a:lstStyle/>
          <a:p>
            <a:pPr>
              <a:defRPr sz="800"/>
            </a:pPr>
            <a:endParaRPr lang="en-US"/>
          </a:p>
        </c:txPr>
        <c:crossAx val="190392960"/>
        <c:crosses val="autoZero"/>
        <c:auto val="1"/>
        <c:lblOffset val="100"/>
        <c:baseTimeUnit val="months"/>
        <c:majorUnit val="6"/>
        <c:majorTimeUnit val="months"/>
      </c:dateAx>
      <c:valAx>
        <c:axId val="190392960"/>
        <c:scaling>
          <c:orientation val="minMax"/>
        </c:scaling>
        <c:delete val="0"/>
        <c:axPos val="l"/>
        <c:majorGridlines>
          <c:spPr>
            <a:ln>
              <a:solidFill>
                <a:srgbClr val="664E82">
                  <a:alpha val="24000"/>
                </a:srgbClr>
              </a:solidFill>
            </a:ln>
          </c:spPr>
        </c:majorGridlines>
        <c:numFmt formatCode="General" sourceLinked="1"/>
        <c:majorTickMark val="none"/>
        <c:minorTickMark val="none"/>
        <c:tickLblPos val="nextTo"/>
        <c:spPr>
          <a:ln w="9525">
            <a:noFill/>
          </a:ln>
        </c:spPr>
        <c:txPr>
          <a:bodyPr/>
          <a:lstStyle/>
          <a:p>
            <a:pPr>
              <a:defRPr sz="800">
                <a:solidFill>
                  <a:srgbClr val="664E82"/>
                </a:solidFill>
              </a:defRPr>
            </a:pPr>
            <a:endParaRPr lang="en-US"/>
          </a:p>
        </c:txPr>
        <c:crossAx val="190391424"/>
        <c:crossesAt val="41395"/>
        <c:crossBetween val="between"/>
      </c:valAx>
      <c:valAx>
        <c:axId val="190398848"/>
        <c:scaling>
          <c:orientation val="minMax"/>
        </c:scaling>
        <c:delete val="0"/>
        <c:axPos val="r"/>
        <c:numFmt formatCode="0%" sourceLinked="1"/>
        <c:majorTickMark val="out"/>
        <c:minorTickMark val="none"/>
        <c:tickLblPos val="nextTo"/>
        <c:spPr>
          <a:ln>
            <a:solidFill>
              <a:srgbClr val="ED7D31"/>
            </a:solidFill>
          </a:ln>
        </c:spPr>
        <c:txPr>
          <a:bodyPr/>
          <a:lstStyle/>
          <a:p>
            <a:pPr>
              <a:defRPr sz="800">
                <a:solidFill>
                  <a:schemeClr val="accent2">
                    <a:lumMod val="75000"/>
                  </a:schemeClr>
                </a:solidFill>
              </a:defRPr>
            </a:pPr>
            <a:endParaRPr lang="en-US"/>
          </a:p>
        </c:txPr>
        <c:crossAx val="190400384"/>
        <c:crosses val="max"/>
        <c:crossBetween val="between"/>
      </c:valAx>
      <c:dateAx>
        <c:axId val="190400384"/>
        <c:scaling>
          <c:orientation val="minMax"/>
        </c:scaling>
        <c:delete val="1"/>
        <c:axPos val="b"/>
        <c:numFmt formatCode="mmm\-yy" sourceLinked="1"/>
        <c:majorTickMark val="out"/>
        <c:minorTickMark val="none"/>
        <c:tickLblPos val="nextTo"/>
        <c:crossAx val="190398848"/>
        <c:crosses val="autoZero"/>
        <c:auto val="1"/>
        <c:lblOffset val="100"/>
        <c:baseTimeUnit val="days"/>
        <c:majorUnit val="1"/>
        <c:minorUnit val="1"/>
      </c:dateAx>
    </c:plotArea>
    <c:legend>
      <c:legendPos val="b"/>
      <c:layout>
        <c:manualLayout>
          <c:xMode val="edge"/>
          <c:yMode val="edge"/>
          <c:x val="8.9917897365012125E-3"/>
          <c:y val="0.85172886955564131"/>
          <c:w val="0.96758448001006336"/>
          <c:h val="0.12881052805462254"/>
        </c:manualLayout>
      </c:layout>
      <c:overlay val="0"/>
      <c:txPr>
        <a:bodyPr/>
        <a:lstStyle/>
        <a:p>
          <a:pPr>
            <a:defRPr sz="800"/>
          </a:pPr>
          <a:endParaRPr lang="en-US"/>
        </a:p>
      </c:txPr>
    </c:legend>
    <c:plotVisOnly val="1"/>
    <c:dispBlanksAs val="gap"/>
    <c:showDLblsOverMax val="0"/>
  </c:chart>
  <c:spPr>
    <a:ln>
      <a:noFill/>
    </a:ln>
  </c:spPr>
  <c:txPr>
    <a:bodyPr/>
    <a:lstStyle/>
    <a:p>
      <a:pPr>
        <a:defRPr>
          <a:latin typeface="Calibri (Body)"/>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Dwellings with CCCs issued</a:t>
            </a:r>
          </a:p>
        </c:rich>
      </c:tx>
      <c:overlay val="0"/>
    </c:title>
    <c:autoTitleDeleted val="0"/>
    <c:plotArea>
      <c:layout/>
      <c:barChart>
        <c:barDir val="col"/>
        <c:grouping val="clustered"/>
        <c:varyColors val="0"/>
        <c:ser>
          <c:idx val="0"/>
          <c:order val="0"/>
          <c:tx>
            <c:strRef>
              <c:f>'Dwellings with CCCs'!$B$1</c:f>
              <c:strCache>
                <c:ptCount val="1"/>
                <c:pt idx="0">
                  <c:v>Dwellings with CCCs issued</c:v>
                </c:pt>
              </c:strCache>
            </c:strRef>
          </c:tx>
          <c:spPr>
            <a:solidFill>
              <a:schemeClr val="accent1">
                <a:lumMod val="75000"/>
              </a:schemeClr>
            </a:solidFill>
          </c:spPr>
          <c:invertIfNegative val="0"/>
          <c:dLbls>
            <c:spPr>
              <a:noFill/>
            </c:spPr>
            <c:txPr>
              <a:bodyPr rot="5400000" vert="horz"/>
              <a:lstStyle/>
              <a:p>
                <a:pPr>
                  <a:defRPr sz="800">
                    <a:solidFill>
                      <a:schemeClr val="accent1">
                        <a:lumMod val="75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'Dwellings with CCCs'!$A$126:$A$162</c:f>
              <c:numCache>
                <c:formatCode>mmm\-yy</c:formatCode>
                <c:ptCount val="37"/>
                <c:pt idx="0">
                  <c:v>45047</c:v>
                </c:pt>
                <c:pt idx="1">
                  <c:v>45078</c:v>
                </c:pt>
                <c:pt idx="2">
                  <c:v>45108</c:v>
                </c:pt>
                <c:pt idx="3">
                  <c:v>45139</c:v>
                </c:pt>
                <c:pt idx="4">
                  <c:v>45170</c:v>
                </c:pt>
                <c:pt idx="5">
                  <c:v>45200</c:v>
                </c:pt>
                <c:pt idx="6">
                  <c:v>45231</c:v>
                </c:pt>
                <c:pt idx="7">
                  <c:v>45261</c:v>
                </c:pt>
                <c:pt idx="8">
                  <c:v>45292</c:v>
                </c:pt>
                <c:pt idx="9">
                  <c:v>45323</c:v>
                </c:pt>
                <c:pt idx="10">
                  <c:v>45352</c:v>
                </c:pt>
                <c:pt idx="11">
                  <c:v>45383</c:v>
                </c:pt>
                <c:pt idx="12">
                  <c:v>45413</c:v>
                </c:pt>
                <c:pt idx="13">
                  <c:v>45444</c:v>
                </c:pt>
                <c:pt idx="14">
                  <c:v>45474</c:v>
                </c:pt>
                <c:pt idx="15">
                  <c:v>45505</c:v>
                </c:pt>
                <c:pt idx="16">
                  <c:v>45536</c:v>
                </c:pt>
                <c:pt idx="17">
                  <c:v>45566</c:v>
                </c:pt>
                <c:pt idx="18">
                  <c:v>45597</c:v>
                </c:pt>
                <c:pt idx="19">
                  <c:v>45627</c:v>
                </c:pt>
                <c:pt idx="20">
                  <c:v>45658</c:v>
                </c:pt>
                <c:pt idx="21">
                  <c:v>45689</c:v>
                </c:pt>
                <c:pt idx="22">
                  <c:v>45717</c:v>
                </c:pt>
                <c:pt idx="23">
                  <c:v>45748</c:v>
                </c:pt>
                <c:pt idx="24">
                  <c:v>45778</c:v>
                </c:pt>
                <c:pt idx="25">
                  <c:v>45809</c:v>
                </c:pt>
                <c:pt idx="26">
                  <c:v>45839</c:v>
                </c:pt>
                <c:pt idx="27">
                  <c:v>45870</c:v>
                </c:pt>
                <c:pt idx="28">
                  <c:v>45901</c:v>
                </c:pt>
                <c:pt idx="29">
                  <c:v>45931</c:v>
                </c:pt>
                <c:pt idx="30">
                  <c:v>45962</c:v>
                </c:pt>
                <c:pt idx="31">
                  <c:v>45992</c:v>
                </c:pt>
                <c:pt idx="32">
                  <c:v>46023</c:v>
                </c:pt>
                <c:pt idx="33">
                  <c:v>46054</c:v>
                </c:pt>
                <c:pt idx="34">
                  <c:v>46082</c:v>
                </c:pt>
                <c:pt idx="35">
                  <c:v>46113</c:v>
                </c:pt>
                <c:pt idx="36">
                  <c:v>46143</c:v>
                </c:pt>
              </c:numCache>
            </c:numRef>
          </c:cat>
          <c:val>
            <c:numRef>
              <c:f>'Dwellings with CCCs'!$B$126:$B$162</c:f>
              <c:numCache>
                <c:formatCode>General</c:formatCode>
                <c:ptCount val="37"/>
                <c:pt idx="0">
                  <c:v>1499</c:v>
                </c:pt>
                <c:pt idx="1">
                  <c:v>1742</c:v>
                </c:pt>
                <c:pt idx="2">
                  <c:v>1557</c:v>
                </c:pt>
                <c:pt idx="3">
                  <c:v>1497</c:v>
                </c:pt>
                <c:pt idx="4">
                  <c:v>1927</c:v>
                </c:pt>
                <c:pt idx="5">
                  <c:v>1949</c:v>
                </c:pt>
                <c:pt idx="6">
                  <c:v>1925</c:v>
                </c:pt>
                <c:pt idx="7">
                  <c:v>1327</c:v>
                </c:pt>
                <c:pt idx="8">
                  <c:v>965</c:v>
                </c:pt>
                <c:pt idx="9">
                  <c:v>1583</c:v>
                </c:pt>
                <c:pt idx="10">
                  <c:v>1728</c:v>
                </c:pt>
                <c:pt idx="11">
                  <c:v>1677</c:v>
                </c:pt>
                <c:pt idx="12">
                  <c:v>1683</c:v>
                </c:pt>
                <c:pt idx="13">
                  <c:v>1322</c:v>
                </c:pt>
                <c:pt idx="14">
                  <c:v>1614</c:v>
                </c:pt>
                <c:pt idx="15">
                  <c:v>1186</c:v>
                </c:pt>
                <c:pt idx="16">
                  <c:v>1451</c:v>
                </c:pt>
                <c:pt idx="17">
                  <c:v>1497</c:v>
                </c:pt>
                <c:pt idx="18">
                  <c:v>1444</c:v>
                </c:pt>
                <c:pt idx="19">
                  <c:v>1019</c:v>
                </c:pt>
                <c:pt idx="20">
                  <c:v>1291</c:v>
                </c:pt>
                <c:pt idx="21">
                  <c:v>899</c:v>
                </c:pt>
                <c:pt idx="22">
                  <c:v>1255</c:v>
                </c:pt>
                <c:pt idx="23">
                  <c:v>1256</c:v>
                </c:pt>
                <c:pt idx="24">
                  <c:v>1316</c:v>
                </c:pt>
                <c:pt idx="25">
                  <c:v>1208</c:v>
                </c:pt>
                <c:pt idx="26">
                  <c:v>1539</c:v>
                </c:pt>
                <c:pt idx="27">
                  <c:v>1168</c:v>
                </c:pt>
                <c:pt idx="28">
                  <c:v>1342</c:v>
                </c:pt>
                <c:pt idx="29">
                  <c:v>1373</c:v>
                </c:pt>
                <c:pt idx="30">
                  <c:v>982</c:v>
                </c:pt>
                <c:pt idx="31">
                  <c:v>812</c:v>
                </c:pt>
                <c:pt idx="32">
                  <c:v>853</c:v>
                </c:pt>
                <c:pt idx="33">
                  <c:v>1029</c:v>
                </c:pt>
                <c:pt idx="34">
                  <c:v>1327</c:v>
                </c:pt>
                <c:pt idx="35">
                  <c:v>1061</c:v>
                </c:pt>
                <c:pt idx="36">
                  <c:v>969</c:v>
                </c:pt>
              </c:numCache>
            </c:numRef>
          </c:val>
          <c:extLst>
            <c:ext xmlns:c16="http://schemas.microsoft.com/office/drawing/2014/chart" uri="{C3380CC4-5D6E-409C-BE32-E72D297353CC}">
              <c16:uniqueId val="{00000000-25DF-453B-B4BD-589745750105}"/>
            </c:ext>
          </c:extLst>
        </c:ser>
        <c:dLbls>
          <c:showLegendKey val="0"/>
          <c:showVal val="0"/>
          <c:showCatName val="0"/>
          <c:showSerName val="0"/>
          <c:showPercent val="0"/>
          <c:showBubbleSize val="0"/>
        </c:dLbls>
        <c:gapWidth val="30"/>
        <c:axId val="190651776"/>
        <c:axId val="190653568"/>
      </c:barChart>
      <c:dateAx>
        <c:axId val="190651776"/>
        <c:scaling>
          <c:orientation val="minMax"/>
        </c:scaling>
        <c:delete val="0"/>
        <c:axPos val="b"/>
        <c:numFmt formatCode="mmm\-yy" sourceLinked="1"/>
        <c:majorTickMark val="out"/>
        <c:minorTickMark val="none"/>
        <c:tickLblPos val="nextTo"/>
        <c:txPr>
          <a:bodyPr rot="-5400000" vert="horz"/>
          <a:lstStyle/>
          <a:p>
            <a:pPr>
              <a:defRPr sz="800">
                <a:solidFill>
                  <a:schemeClr val="accent1">
                    <a:lumMod val="75000"/>
                  </a:schemeClr>
                </a:solidFill>
              </a:defRPr>
            </a:pPr>
            <a:endParaRPr lang="en-US"/>
          </a:p>
        </c:txPr>
        <c:crossAx val="190653568"/>
        <c:crosses val="autoZero"/>
        <c:auto val="1"/>
        <c:lblOffset val="100"/>
        <c:baseTimeUnit val="months"/>
      </c:dateAx>
      <c:valAx>
        <c:axId val="190653568"/>
        <c:scaling>
          <c:orientation val="minMax"/>
          <c:max val="2000"/>
        </c:scaling>
        <c:delete val="0"/>
        <c:axPos val="l"/>
        <c:majorGridlines>
          <c:spPr>
            <a:ln>
              <a:solidFill>
                <a:schemeClr val="accent1">
                  <a:lumMod val="40000"/>
                  <a:lumOff val="60000"/>
                </a:schemeClr>
              </a:solidFill>
            </a:ln>
          </c:spPr>
        </c:majorGridlines>
        <c:numFmt formatCode="#,##0" sourceLinked="0"/>
        <c:majorTickMark val="out"/>
        <c:minorTickMark val="none"/>
        <c:tickLblPos val="nextTo"/>
        <c:spPr>
          <a:ln>
            <a:noFill/>
          </a:ln>
        </c:spPr>
        <c:txPr>
          <a:bodyPr/>
          <a:lstStyle/>
          <a:p>
            <a:pPr>
              <a:defRPr sz="800">
                <a:solidFill>
                  <a:schemeClr val="accent1">
                    <a:lumMod val="75000"/>
                  </a:schemeClr>
                </a:solidFill>
              </a:defRPr>
            </a:pPr>
            <a:endParaRPr lang="en-US"/>
          </a:p>
        </c:txPr>
        <c:crossAx val="190651776"/>
        <c:crosses val="autoZero"/>
        <c:crossBetween val="between"/>
      </c:valAx>
    </c:plotArea>
    <c:plotVisOnly val="1"/>
    <c:dispBlanksAs val="gap"/>
    <c:showDLblsOverMax val="0"/>
  </c:chart>
  <c:spPr>
    <a:solidFill>
      <a:schemeClr val="bg1"/>
    </a:solidFill>
    <a:ln>
      <a:noFill/>
    </a:ln>
  </c:spPr>
  <c:txPr>
    <a:bodyPr/>
    <a:lstStyle/>
    <a:p>
      <a:pPr>
        <a:defRPr>
          <a:latin typeface="+mn-lt"/>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NZ" sz="1200"/>
              <a:t>Dwellings with CCCs issued</a:t>
            </a:r>
          </a:p>
        </c:rich>
      </c:tx>
      <c:overlay val="0"/>
    </c:title>
    <c:autoTitleDeleted val="0"/>
    <c:plotArea>
      <c:layout/>
      <c:barChart>
        <c:barDir val="col"/>
        <c:grouping val="stacked"/>
        <c:varyColors val="0"/>
        <c:ser>
          <c:idx val="0"/>
          <c:order val="0"/>
          <c:tx>
            <c:strRef>
              <c:f>'Dwellings with CCCs'!$F$1</c:f>
              <c:strCache>
                <c:ptCount val="1"/>
                <c:pt idx="0">
                  <c:v>BC issued within 0-2 years</c:v>
                </c:pt>
              </c:strCache>
            </c:strRef>
          </c:tx>
          <c:spPr>
            <a:solidFill>
              <a:schemeClr val="accent6">
                <a:lumMod val="40000"/>
                <a:lumOff val="60000"/>
              </a:schemeClr>
            </a:solidFill>
          </c:spPr>
          <c:invertIfNegative val="0"/>
          <c:dLbls>
            <c:spPr>
              <a:noFill/>
              <a:ln>
                <a:noFill/>
              </a:ln>
              <a:effectLst/>
            </c:spPr>
            <c:txPr>
              <a:bodyPr wrap="square" lIns="38100" tIns="19050" rIns="38100" bIns="19050" anchor="ctr">
                <a:spAutoFit/>
              </a:bodyPr>
              <a:lstStyle/>
              <a:p>
                <a:pPr>
                  <a:defRPr sz="800">
                    <a:solidFill>
                      <a:schemeClr val="accent6">
                        <a:lumMod val="75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with CCCs'!$A$138:$A$162</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with CCCs'!$F$138:$F$162</c:f>
              <c:numCache>
                <c:formatCode>General</c:formatCode>
                <c:ptCount val="25"/>
                <c:pt idx="0">
                  <c:v>1222</c:v>
                </c:pt>
                <c:pt idx="1">
                  <c:v>927</c:v>
                </c:pt>
                <c:pt idx="2">
                  <c:v>941</c:v>
                </c:pt>
                <c:pt idx="3">
                  <c:v>739</c:v>
                </c:pt>
                <c:pt idx="4">
                  <c:v>943</c:v>
                </c:pt>
                <c:pt idx="5">
                  <c:v>972</c:v>
                </c:pt>
                <c:pt idx="6">
                  <c:v>946</c:v>
                </c:pt>
                <c:pt idx="7">
                  <c:v>774</c:v>
                </c:pt>
                <c:pt idx="8">
                  <c:v>696</c:v>
                </c:pt>
                <c:pt idx="9">
                  <c:v>545</c:v>
                </c:pt>
                <c:pt idx="10">
                  <c:v>774</c:v>
                </c:pt>
                <c:pt idx="11">
                  <c:v>771</c:v>
                </c:pt>
                <c:pt idx="12">
                  <c:v>780</c:v>
                </c:pt>
                <c:pt idx="13">
                  <c:v>785</c:v>
                </c:pt>
                <c:pt idx="14">
                  <c:v>1066</c:v>
                </c:pt>
                <c:pt idx="15">
                  <c:v>809</c:v>
                </c:pt>
                <c:pt idx="16">
                  <c:v>798</c:v>
                </c:pt>
                <c:pt idx="17">
                  <c:v>978</c:v>
                </c:pt>
                <c:pt idx="18">
                  <c:v>698</c:v>
                </c:pt>
                <c:pt idx="19">
                  <c:v>625</c:v>
                </c:pt>
                <c:pt idx="20">
                  <c:v>682</c:v>
                </c:pt>
                <c:pt idx="21">
                  <c:v>792</c:v>
                </c:pt>
                <c:pt idx="22">
                  <c:v>1039</c:v>
                </c:pt>
                <c:pt idx="23">
                  <c:v>828</c:v>
                </c:pt>
                <c:pt idx="24">
                  <c:v>731</c:v>
                </c:pt>
              </c:numCache>
            </c:numRef>
          </c:val>
          <c:extLst>
            <c:ext xmlns:c16="http://schemas.microsoft.com/office/drawing/2014/chart" uri="{C3380CC4-5D6E-409C-BE32-E72D297353CC}">
              <c16:uniqueId val="{00000000-CA57-443D-BCA3-407D2B57FEA1}"/>
            </c:ext>
          </c:extLst>
        </c:ser>
        <c:ser>
          <c:idx val="1"/>
          <c:order val="1"/>
          <c:tx>
            <c:strRef>
              <c:f>'Dwellings with CCCs'!$G$1</c:f>
              <c:strCache>
                <c:ptCount val="1"/>
                <c:pt idx="0">
                  <c:v>BC issued within 2-4 years</c:v>
                </c:pt>
              </c:strCache>
            </c:strRef>
          </c:tx>
          <c:spPr>
            <a:solidFill>
              <a:schemeClr val="accent6">
                <a:lumMod val="60000"/>
                <a:lumOff val="40000"/>
              </a:schemeClr>
            </a:solidFill>
          </c:spPr>
          <c:invertIfNegative val="0"/>
          <c:dLbls>
            <c:spPr>
              <a:noFill/>
              <a:ln>
                <a:noFill/>
              </a:ln>
              <a:effectLst/>
            </c:spPr>
            <c:txPr>
              <a:bodyPr wrap="square" lIns="38100" tIns="19050" rIns="38100" bIns="19050" anchor="ctr">
                <a:spAutoFit/>
              </a:bodyPr>
              <a:lstStyle/>
              <a:p>
                <a:pPr>
                  <a:defRPr sz="800">
                    <a:solidFill>
                      <a:schemeClr val="accent6">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with CCCs'!$A$138:$A$162</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with CCCs'!$G$138:$G$162</c:f>
              <c:numCache>
                <c:formatCode>General</c:formatCode>
                <c:ptCount val="25"/>
                <c:pt idx="0">
                  <c:v>349</c:v>
                </c:pt>
                <c:pt idx="1">
                  <c:v>326</c:v>
                </c:pt>
                <c:pt idx="2">
                  <c:v>575</c:v>
                </c:pt>
                <c:pt idx="3">
                  <c:v>391</c:v>
                </c:pt>
                <c:pt idx="4">
                  <c:v>479</c:v>
                </c:pt>
                <c:pt idx="5">
                  <c:v>489</c:v>
                </c:pt>
                <c:pt idx="6">
                  <c:v>325</c:v>
                </c:pt>
                <c:pt idx="7">
                  <c:v>216</c:v>
                </c:pt>
                <c:pt idx="8">
                  <c:v>539</c:v>
                </c:pt>
                <c:pt idx="9">
                  <c:v>281</c:v>
                </c:pt>
                <c:pt idx="10">
                  <c:v>461</c:v>
                </c:pt>
                <c:pt idx="11">
                  <c:v>448</c:v>
                </c:pt>
                <c:pt idx="12">
                  <c:v>460</c:v>
                </c:pt>
                <c:pt idx="13">
                  <c:v>323</c:v>
                </c:pt>
                <c:pt idx="14">
                  <c:v>391</c:v>
                </c:pt>
                <c:pt idx="15">
                  <c:v>334</c:v>
                </c:pt>
                <c:pt idx="16">
                  <c:v>485</c:v>
                </c:pt>
                <c:pt idx="17">
                  <c:v>331</c:v>
                </c:pt>
                <c:pt idx="18">
                  <c:v>247</c:v>
                </c:pt>
                <c:pt idx="19">
                  <c:v>168</c:v>
                </c:pt>
                <c:pt idx="20">
                  <c:v>144</c:v>
                </c:pt>
                <c:pt idx="21">
                  <c:v>207</c:v>
                </c:pt>
                <c:pt idx="22">
                  <c:v>212</c:v>
                </c:pt>
                <c:pt idx="23">
                  <c:v>186</c:v>
                </c:pt>
                <c:pt idx="24">
                  <c:v>202</c:v>
                </c:pt>
              </c:numCache>
            </c:numRef>
          </c:val>
          <c:extLst>
            <c:ext xmlns:c16="http://schemas.microsoft.com/office/drawing/2014/chart" uri="{C3380CC4-5D6E-409C-BE32-E72D297353CC}">
              <c16:uniqueId val="{00000001-CA57-443D-BCA3-407D2B57FEA1}"/>
            </c:ext>
          </c:extLst>
        </c:ser>
        <c:ser>
          <c:idx val="2"/>
          <c:order val="2"/>
          <c:tx>
            <c:strRef>
              <c:f>'Dwellings with CCCs'!$H$1</c:f>
              <c:strCache>
                <c:ptCount val="1"/>
                <c:pt idx="0">
                  <c:v>BC issued  4+ years</c:v>
                </c:pt>
              </c:strCache>
            </c:strRef>
          </c:tx>
          <c:spPr>
            <a:solidFill>
              <a:schemeClr val="accent6">
                <a:lumMod val="75000"/>
              </a:schemeClr>
            </a:solidFill>
          </c:spPr>
          <c:invertIfNegative val="0"/>
          <c:dLbls>
            <c:spPr>
              <a:noFill/>
              <a:ln>
                <a:noFill/>
              </a:ln>
              <a:effectLst/>
            </c:spPr>
            <c:txPr>
              <a:bodyPr wrap="square" lIns="38100" tIns="19050" rIns="38100" bIns="19050" anchor="ctr">
                <a:spAutoFit/>
              </a:bodyPr>
              <a:lstStyle/>
              <a:p>
                <a:pPr>
                  <a:defRPr sz="800">
                    <a:solidFill>
                      <a:schemeClr val="accent6">
                        <a:lumMod val="75000"/>
                      </a:schemeClr>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'Dwellings with CCCs'!$A$138:$A$162</c:f>
              <c:numCache>
                <c:formatCode>mmm\-yy</c:formatCode>
                <c:ptCount val="25"/>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pt idx="12">
                  <c:v>45778</c:v>
                </c:pt>
                <c:pt idx="13">
                  <c:v>45809</c:v>
                </c:pt>
                <c:pt idx="14">
                  <c:v>45839</c:v>
                </c:pt>
                <c:pt idx="15">
                  <c:v>45870</c:v>
                </c:pt>
                <c:pt idx="16">
                  <c:v>45901</c:v>
                </c:pt>
                <c:pt idx="17">
                  <c:v>45931</c:v>
                </c:pt>
                <c:pt idx="18">
                  <c:v>45962</c:v>
                </c:pt>
                <c:pt idx="19">
                  <c:v>45992</c:v>
                </c:pt>
                <c:pt idx="20">
                  <c:v>46023</c:v>
                </c:pt>
                <c:pt idx="21">
                  <c:v>46054</c:v>
                </c:pt>
                <c:pt idx="22">
                  <c:v>46082</c:v>
                </c:pt>
                <c:pt idx="23">
                  <c:v>46113</c:v>
                </c:pt>
                <c:pt idx="24">
                  <c:v>46143</c:v>
                </c:pt>
              </c:numCache>
            </c:numRef>
          </c:cat>
          <c:val>
            <c:numRef>
              <c:f>'Dwellings with CCCs'!$H$138:$H$162</c:f>
              <c:numCache>
                <c:formatCode>General</c:formatCode>
                <c:ptCount val="25"/>
                <c:pt idx="0">
                  <c:v>77</c:v>
                </c:pt>
                <c:pt idx="1">
                  <c:v>69</c:v>
                </c:pt>
                <c:pt idx="2">
                  <c:v>97</c:v>
                </c:pt>
                <c:pt idx="3">
                  <c:v>56</c:v>
                </c:pt>
                <c:pt idx="4">
                  <c:v>29</c:v>
                </c:pt>
                <c:pt idx="5">
                  <c:v>36</c:v>
                </c:pt>
                <c:pt idx="6">
                  <c:v>173</c:v>
                </c:pt>
                <c:pt idx="7">
                  <c:v>29</c:v>
                </c:pt>
                <c:pt idx="8">
                  <c:v>56</c:v>
                </c:pt>
                <c:pt idx="9">
                  <c:v>73</c:v>
                </c:pt>
                <c:pt idx="10">
                  <c:v>20</c:v>
                </c:pt>
                <c:pt idx="11">
                  <c:v>37</c:v>
                </c:pt>
                <c:pt idx="12">
                  <c:v>76</c:v>
                </c:pt>
                <c:pt idx="13">
                  <c:v>100</c:v>
                </c:pt>
                <c:pt idx="14">
                  <c:v>82</c:v>
                </c:pt>
                <c:pt idx="15">
                  <c:v>25</c:v>
                </c:pt>
                <c:pt idx="16">
                  <c:v>59</c:v>
                </c:pt>
                <c:pt idx="17">
                  <c:v>64</c:v>
                </c:pt>
                <c:pt idx="18">
                  <c:v>37</c:v>
                </c:pt>
                <c:pt idx="19">
                  <c:v>19</c:v>
                </c:pt>
                <c:pt idx="20">
                  <c:v>27</c:v>
                </c:pt>
                <c:pt idx="21">
                  <c:v>30</c:v>
                </c:pt>
                <c:pt idx="22">
                  <c:v>76</c:v>
                </c:pt>
                <c:pt idx="23">
                  <c:v>47</c:v>
                </c:pt>
                <c:pt idx="24">
                  <c:v>36</c:v>
                </c:pt>
              </c:numCache>
            </c:numRef>
          </c:val>
          <c:extLst>
            <c:ext xmlns:c16="http://schemas.microsoft.com/office/drawing/2014/chart" uri="{C3380CC4-5D6E-409C-BE32-E72D297353CC}">
              <c16:uniqueId val="{00000002-CA57-443D-BCA3-407D2B57FEA1}"/>
            </c:ext>
          </c:extLst>
        </c:ser>
        <c:dLbls>
          <c:showLegendKey val="0"/>
          <c:showVal val="0"/>
          <c:showCatName val="0"/>
          <c:showSerName val="0"/>
          <c:showPercent val="0"/>
          <c:showBubbleSize val="0"/>
        </c:dLbls>
        <c:gapWidth val="30"/>
        <c:overlap val="100"/>
        <c:axId val="191089664"/>
        <c:axId val="191103744"/>
      </c:barChart>
      <c:dateAx>
        <c:axId val="191089664"/>
        <c:scaling>
          <c:orientation val="minMax"/>
        </c:scaling>
        <c:delete val="0"/>
        <c:axPos val="b"/>
        <c:numFmt formatCode="mmm\-yy" sourceLinked="1"/>
        <c:majorTickMark val="none"/>
        <c:minorTickMark val="none"/>
        <c:tickLblPos val="nextTo"/>
        <c:txPr>
          <a:bodyPr rot="-5400000" vert="horz"/>
          <a:lstStyle/>
          <a:p>
            <a:pPr>
              <a:defRPr sz="800">
                <a:solidFill>
                  <a:schemeClr val="accent6">
                    <a:lumMod val="50000"/>
                  </a:schemeClr>
                </a:solidFill>
              </a:defRPr>
            </a:pPr>
            <a:endParaRPr lang="en-US"/>
          </a:p>
        </c:txPr>
        <c:crossAx val="191103744"/>
        <c:crosses val="autoZero"/>
        <c:auto val="1"/>
        <c:lblOffset val="100"/>
        <c:baseTimeUnit val="months"/>
      </c:dateAx>
      <c:valAx>
        <c:axId val="191103744"/>
        <c:scaling>
          <c:orientation val="minMax"/>
          <c:max val="2000"/>
        </c:scaling>
        <c:delete val="0"/>
        <c:axPos val="l"/>
        <c:majorGridlines>
          <c:spPr>
            <a:ln>
              <a:solidFill>
                <a:schemeClr val="accent6">
                  <a:lumMod val="40000"/>
                  <a:lumOff val="60000"/>
                </a:schemeClr>
              </a:solidFill>
            </a:ln>
          </c:spPr>
        </c:majorGridlines>
        <c:numFmt formatCode="#,##0" sourceLinked="0"/>
        <c:majorTickMark val="none"/>
        <c:minorTickMark val="none"/>
        <c:tickLblPos val="nextTo"/>
        <c:spPr>
          <a:ln w="9525">
            <a:noFill/>
          </a:ln>
        </c:spPr>
        <c:txPr>
          <a:bodyPr/>
          <a:lstStyle/>
          <a:p>
            <a:pPr>
              <a:defRPr sz="800">
                <a:solidFill>
                  <a:schemeClr val="accent6">
                    <a:lumMod val="50000"/>
                  </a:schemeClr>
                </a:solidFill>
              </a:defRPr>
            </a:pPr>
            <a:endParaRPr lang="en-US"/>
          </a:p>
        </c:txPr>
        <c:crossAx val="191089664"/>
        <c:crosses val="autoZero"/>
        <c:crossBetween val="between"/>
      </c:valAx>
    </c:plotArea>
    <c:legend>
      <c:legendPos val="b"/>
      <c:overlay val="0"/>
      <c:spPr>
        <a:solidFill>
          <a:sysClr val="window" lastClr="FFFFFF"/>
        </a:solidFill>
      </c:spPr>
      <c:txPr>
        <a:bodyPr/>
        <a:lstStyle/>
        <a:p>
          <a:pPr>
            <a:defRPr sz="900">
              <a:solidFill>
                <a:sysClr val="windowText" lastClr="000000"/>
              </a:solidFill>
            </a:defRPr>
          </a:pPr>
          <a:endParaRPr lang="en-US"/>
        </a:p>
      </c:txPr>
    </c:legend>
    <c:plotVisOnly val="1"/>
    <c:dispBlanksAs val="gap"/>
    <c:showDLblsOverMax val="0"/>
  </c:chart>
  <c:spPr>
    <a:solidFill>
      <a:schemeClr val="bg1"/>
    </a:solidFill>
    <a:ln>
      <a:noFill/>
    </a:ln>
  </c:spPr>
  <c:txPr>
    <a:bodyPr/>
    <a:lstStyle/>
    <a:p>
      <a:pPr>
        <a:defRPr>
          <a:latin typeface="+mn-lt"/>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a:t>
            </a:r>
          </a:p>
        </c:rich>
      </c:tx>
      <c:overlay val="0"/>
    </c:title>
    <c:autoTitleDeleted val="0"/>
    <c:plotArea>
      <c:layout>
        <c:manualLayout>
          <c:layoutTarget val="inner"/>
          <c:xMode val="edge"/>
          <c:yMode val="edge"/>
          <c:x val="4.9528851285846734E-2"/>
          <c:y val="0.11934752747252747"/>
          <c:w val="0.914003918791499"/>
          <c:h val="0.70987828144078147"/>
        </c:manualLayout>
      </c:layout>
      <c:barChart>
        <c:barDir val="col"/>
        <c:grouping val="clustered"/>
        <c:varyColors val="0"/>
        <c:ser>
          <c:idx val="1"/>
          <c:order val="0"/>
          <c:tx>
            <c:strRef>
              <c:f>'Residential Parcels Created'!$B$2</c:f>
              <c:strCache>
                <c:ptCount val="1"/>
                <c:pt idx="0">
                  <c:v>Total Auckland</c:v>
                </c:pt>
              </c:strCache>
            </c:strRef>
          </c:tx>
          <c:spPr>
            <a:solidFill>
              <a:schemeClr val="accent6">
                <a:lumMod val="75000"/>
              </a:schemeClr>
            </a:solidFill>
            <a:ln>
              <a:noFill/>
            </a:ln>
          </c:spPr>
          <c:invertIfNegative val="0"/>
          <c:cat>
            <c:numRef>
              <c:f>'Residential Parcels Created'!$A$131:$A$155</c:f>
              <c:numCache>
                <c:formatCode>mmm\-yy</c:formatCode>
                <c:ptCount val="25"/>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pt idx="13">
                  <c:v>45839</c:v>
                </c:pt>
                <c:pt idx="14">
                  <c:v>45870</c:v>
                </c:pt>
                <c:pt idx="15">
                  <c:v>45901</c:v>
                </c:pt>
                <c:pt idx="16">
                  <c:v>45931</c:v>
                </c:pt>
                <c:pt idx="17">
                  <c:v>45962</c:v>
                </c:pt>
                <c:pt idx="18">
                  <c:v>45992</c:v>
                </c:pt>
                <c:pt idx="19">
                  <c:v>46023</c:v>
                </c:pt>
                <c:pt idx="20">
                  <c:v>46054</c:v>
                </c:pt>
                <c:pt idx="21">
                  <c:v>46082</c:v>
                </c:pt>
                <c:pt idx="22">
                  <c:v>46113</c:v>
                </c:pt>
                <c:pt idx="23">
                  <c:v>46143</c:v>
                </c:pt>
                <c:pt idx="24">
                  <c:v>46174</c:v>
                </c:pt>
              </c:numCache>
            </c:numRef>
          </c:cat>
          <c:val>
            <c:numRef>
              <c:f>'Residential Parcels Created'!$B$131:$B$155</c:f>
              <c:numCache>
                <c:formatCode>General</c:formatCode>
                <c:ptCount val="25"/>
                <c:pt idx="0">
                  <c:v>1328</c:v>
                </c:pt>
                <c:pt idx="1">
                  <c:v>1125</c:v>
                </c:pt>
                <c:pt idx="2">
                  <c:v>1551</c:v>
                </c:pt>
                <c:pt idx="3">
                  <c:v>1445</c:v>
                </c:pt>
                <c:pt idx="4">
                  <c:v>1129</c:v>
                </c:pt>
                <c:pt idx="5">
                  <c:v>1708</c:v>
                </c:pt>
                <c:pt idx="6">
                  <c:v>609</c:v>
                </c:pt>
                <c:pt idx="7">
                  <c:v>872</c:v>
                </c:pt>
                <c:pt idx="8">
                  <c:v>1001</c:v>
                </c:pt>
                <c:pt idx="9">
                  <c:v>1652</c:v>
                </c:pt>
                <c:pt idx="10">
                  <c:v>507</c:v>
                </c:pt>
                <c:pt idx="11">
                  <c:v>1449</c:v>
                </c:pt>
                <c:pt idx="12">
                  <c:v>1215</c:v>
                </c:pt>
                <c:pt idx="13">
                  <c:v>1236</c:v>
                </c:pt>
                <c:pt idx="14">
                  <c:v>1353</c:v>
                </c:pt>
                <c:pt idx="15">
                  <c:v>1243</c:v>
                </c:pt>
                <c:pt idx="16">
                  <c:v>983</c:v>
                </c:pt>
                <c:pt idx="17">
                  <c:v>1326</c:v>
                </c:pt>
                <c:pt idx="18">
                  <c:v>1193</c:v>
                </c:pt>
                <c:pt idx="19">
                  <c:v>1192</c:v>
                </c:pt>
                <c:pt idx="20">
                  <c:v>1374</c:v>
                </c:pt>
                <c:pt idx="21">
                  <c:v>1125</c:v>
                </c:pt>
                <c:pt idx="22">
                  <c:v>978</c:v>
                </c:pt>
                <c:pt idx="23">
                  <c:v>1515</c:v>
                </c:pt>
                <c:pt idx="24">
                  <c:v>1652</c:v>
                </c:pt>
              </c:numCache>
            </c:numRef>
          </c:val>
          <c:extLst>
            <c:ext xmlns:c16="http://schemas.microsoft.com/office/drawing/2014/chart" uri="{C3380CC4-5D6E-409C-BE32-E72D297353CC}">
              <c16:uniqueId val="{00000000-E8BC-4D30-9237-8C3B5F830CB7}"/>
            </c:ext>
          </c:extLst>
        </c:ser>
        <c:dLbls>
          <c:showLegendKey val="0"/>
          <c:showVal val="0"/>
          <c:showCatName val="0"/>
          <c:showSerName val="0"/>
          <c:showPercent val="0"/>
          <c:showBubbleSize val="0"/>
        </c:dLbls>
        <c:gapWidth val="30"/>
        <c:axId val="191153664"/>
        <c:axId val="191155584"/>
      </c:barChart>
      <c:dateAx>
        <c:axId val="191153664"/>
        <c:scaling>
          <c:orientation val="minMax"/>
        </c:scaling>
        <c:delete val="0"/>
        <c:axPos val="b"/>
        <c:numFmt formatCode="mmm\-yy" sourceLinked="1"/>
        <c:majorTickMark val="out"/>
        <c:minorTickMark val="none"/>
        <c:tickLblPos val="nextTo"/>
        <c:txPr>
          <a:bodyPr rot="-5400000" vert="horz"/>
          <a:lstStyle/>
          <a:p>
            <a:pPr>
              <a:defRPr sz="800">
                <a:solidFill>
                  <a:schemeClr val="accent6">
                    <a:lumMod val="50000"/>
                  </a:schemeClr>
                </a:solidFill>
                <a:latin typeface="+mn-lt"/>
              </a:defRPr>
            </a:pPr>
            <a:endParaRPr lang="en-US"/>
          </a:p>
        </c:txPr>
        <c:crossAx val="191155584"/>
        <c:crosses val="autoZero"/>
        <c:auto val="1"/>
        <c:lblOffset val="100"/>
        <c:baseTimeUnit val="months"/>
      </c:dateAx>
      <c:valAx>
        <c:axId val="191155584"/>
        <c:scaling>
          <c:orientation val="minMax"/>
          <c:min val="0"/>
        </c:scaling>
        <c:delete val="0"/>
        <c:axPos val="l"/>
        <c:majorGridlines>
          <c:spPr>
            <a:ln>
              <a:solidFill>
                <a:schemeClr val="accent6">
                  <a:lumMod val="40000"/>
                  <a:lumOff val="60000"/>
                </a:schemeClr>
              </a:solidFill>
            </a:ln>
          </c:spPr>
        </c:majorGridlines>
        <c:numFmt formatCode="#,##0" sourceLinked="0"/>
        <c:majorTickMark val="out"/>
        <c:minorTickMark val="none"/>
        <c:tickLblPos val="nextTo"/>
        <c:spPr>
          <a:ln>
            <a:noFill/>
          </a:ln>
        </c:spPr>
        <c:txPr>
          <a:bodyPr/>
          <a:lstStyle/>
          <a:p>
            <a:pPr>
              <a:defRPr sz="800">
                <a:solidFill>
                  <a:schemeClr val="accent6">
                    <a:lumMod val="50000"/>
                  </a:schemeClr>
                </a:solidFill>
                <a:latin typeface="+mn-lt"/>
              </a:defRPr>
            </a:pPr>
            <a:endParaRPr lang="en-US"/>
          </a:p>
        </c:txPr>
        <c:crossAx val="191153664"/>
        <c:crosses val="autoZero"/>
        <c:crossBetween val="between"/>
        <c:majorUnit val="100"/>
      </c:valAx>
    </c:plotArea>
    <c:plotVisOnly val="1"/>
    <c:dispBlanksAs val="gap"/>
    <c:showDLblsOverMax val="0"/>
  </c:chart>
  <c:spPr>
    <a:solidFill>
      <a:schemeClr val="bg1"/>
    </a:solidFill>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3</xdr:col>
      <xdr:colOff>2514600</xdr:colOff>
      <xdr:row>3</xdr:row>
      <xdr:rowOff>9525</xdr:rowOff>
    </xdr:from>
    <xdr:to>
      <xdr:col>6</xdr:col>
      <xdr:colOff>125731</xdr:colOff>
      <xdr:row>9</xdr:row>
      <xdr:rowOff>7620</xdr:rowOff>
    </xdr:to>
    <xdr:pic>
      <xdr:nvPicPr>
        <xdr:cNvPr id="2" name="Picture 1">
          <a:extLst>
            <a:ext uri="{FF2B5EF4-FFF2-40B4-BE49-F238E27FC236}">
              <a16:creationId xmlns:a16="http://schemas.microsoft.com/office/drawing/2014/main" id="{8A07CEA9-B55E-4205-9424-3BFBACF1A6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53050" y="657225"/>
          <a:ext cx="2668906" cy="11474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66</xdr:col>
      <xdr:colOff>161924</xdr:colOff>
      <xdr:row>149</xdr:row>
      <xdr:rowOff>96304</xdr:rowOff>
    </xdr:from>
    <xdr:to>
      <xdr:col>74</xdr:col>
      <xdr:colOff>151342</xdr:colOff>
      <xdr:row>171</xdr:row>
      <xdr:rowOff>106887</xdr:rowOff>
    </xdr:to>
    <xdr:graphicFrame macro="">
      <xdr:nvGraphicFramePr>
        <xdr:cNvPr id="2" name="Chart 1">
          <a:extLst>
            <a:ext uri="{FF2B5EF4-FFF2-40B4-BE49-F238E27FC236}">
              <a16:creationId xmlns:a16="http://schemas.microsoft.com/office/drawing/2014/main" id="{77F6E11F-C004-4BC5-9AA5-DEB4D0678A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66</xdr:col>
      <xdr:colOff>177799</xdr:colOff>
      <xdr:row>104</xdr:row>
      <xdr:rowOff>138637</xdr:rowOff>
    </xdr:from>
    <xdr:to>
      <xdr:col>74</xdr:col>
      <xdr:colOff>146050</xdr:colOff>
      <xdr:row>125</xdr:row>
      <xdr:rowOff>106887</xdr:rowOff>
    </xdr:to>
    <xdr:graphicFrame macro="">
      <xdr:nvGraphicFramePr>
        <xdr:cNvPr id="3" name="Chart 2">
          <a:extLst>
            <a:ext uri="{FF2B5EF4-FFF2-40B4-BE49-F238E27FC236}">
              <a16:creationId xmlns:a16="http://schemas.microsoft.com/office/drawing/2014/main" id="{D6675185-8544-4883-A2DE-7C3637FEB9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74</xdr:col>
      <xdr:colOff>274108</xdr:colOff>
      <xdr:row>104</xdr:row>
      <xdr:rowOff>136523</xdr:rowOff>
    </xdr:from>
    <xdr:to>
      <xdr:col>83</xdr:col>
      <xdr:colOff>231775</xdr:colOff>
      <xdr:row>125</xdr:row>
      <xdr:rowOff>101598</xdr:rowOff>
    </xdr:to>
    <xdr:graphicFrame macro="">
      <xdr:nvGraphicFramePr>
        <xdr:cNvPr id="4" name="Chart 3">
          <a:extLst>
            <a:ext uri="{FF2B5EF4-FFF2-40B4-BE49-F238E27FC236}">
              <a16:creationId xmlns:a16="http://schemas.microsoft.com/office/drawing/2014/main" id="{E704F041-B8EC-4D6D-A6DA-FB1A7D83E3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70</xdr:col>
      <xdr:colOff>186267</xdr:colOff>
      <xdr:row>126</xdr:row>
      <xdr:rowOff>143928</xdr:rowOff>
    </xdr:from>
    <xdr:to>
      <xdr:col>79</xdr:col>
      <xdr:colOff>175683</xdr:colOff>
      <xdr:row>149</xdr:row>
      <xdr:rowOff>3175</xdr:rowOff>
    </xdr:to>
    <xdr:graphicFrame macro="">
      <xdr:nvGraphicFramePr>
        <xdr:cNvPr id="5" name="Chart 4">
          <a:extLst>
            <a:ext uri="{FF2B5EF4-FFF2-40B4-BE49-F238E27FC236}">
              <a16:creationId xmlns:a16="http://schemas.microsoft.com/office/drawing/2014/main" id="{BB000EC1-AEEC-47FE-B4B8-1DFCFF056D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74</xdr:col>
      <xdr:colOff>325967</xdr:colOff>
      <xdr:row>150</xdr:row>
      <xdr:rowOff>38099</xdr:rowOff>
    </xdr:from>
    <xdr:to>
      <xdr:col>83</xdr:col>
      <xdr:colOff>273050</xdr:colOff>
      <xdr:row>171</xdr:row>
      <xdr:rowOff>29632</xdr:rowOff>
    </xdr:to>
    <xdr:graphicFrame macro="">
      <xdr:nvGraphicFramePr>
        <xdr:cNvPr id="7" name="Chart 6">
          <a:extLst>
            <a:ext uri="{FF2B5EF4-FFF2-40B4-BE49-F238E27FC236}">
              <a16:creationId xmlns:a16="http://schemas.microsoft.com/office/drawing/2014/main" id="{B74DF350-8390-4723-842A-B39665FF5C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66</xdr:col>
      <xdr:colOff>209550</xdr:colOff>
      <xdr:row>69</xdr:row>
      <xdr:rowOff>19050</xdr:rowOff>
    </xdr:from>
    <xdr:to>
      <xdr:col>83</xdr:col>
      <xdr:colOff>191560</xdr:colOff>
      <xdr:row>104</xdr:row>
      <xdr:rowOff>53135</xdr:rowOff>
    </xdr:to>
    <xdr:graphicFrame macro="">
      <xdr:nvGraphicFramePr>
        <xdr:cNvPr id="8" name="Chart 7">
          <a:extLst>
            <a:ext uri="{FF2B5EF4-FFF2-40B4-BE49-F238E27FC236}">
              <a16:creationId xmlns:a16="http://schemas.microsoft.com/office/drawing/2014/main" id="{AD452D64-FE69-4D32-A2BC-889B420B0D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35982</xdr:colOff>
      <xdr:row>115</xdr:row>
      <xdr:rowOff>71815</xdr:rowOff>
    </xdr:from>
    <xdr:to>
      <xdr:col>19</xdr:col>
      <xdr:colOff>21772</xdr:colOff>
      <xdr:row>138</xdr:row>
      <xdr:rowOff>15723</xdr:rowOff>
    </xdr:to>
    <xdr:graphicFrame macro="">
      <xdr:nvGraphicFramePr>
        <xdr:cNvPr id="2" name="Chart 1">
          <a:extLst>
            <a:ext uri="{FF2B5EF4-FFF2-40B4-BE49-F238E27FC236}">
              <a16:creationId xmlns:a16="http://schemas.microsoft.com/office/drawing/2014/main" id="{9480C8CA-4C40-48E0-BE59-FBA1EC59AB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77865</xdr:colOff>
      <xdr:row>139</xdr:row>
      <xdr:rowOff>81340</xdr:rowOff>
    </xdr:from>
    <xdr:to>
      <xdr:col>19</xdr:col>
      <xdr:colOff>58813</xdr:colOff>
      <xdr:row>159</xdr:row>
      <xdr:rowOff>45055</xdr:rowOff>
    </xdr:to>
    <xdr:graphicFrame macro="">
      <xdr:nvGraphicFramePr>
        <xdr:cNvPr id="5" name="Chart 4">
          <a:extLst>
            <a:ext uri="{FF2B5EF4-FFF2-40B4-BE49-F238E27FC236}">
              <a16:creationId xmlns:a16="http://schemas.microsoft.com/office/drawing/2014/main" id="{32CD38DE-F482-4BD5-AD0C-11E56A02C9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20</xdr:col>
      <xdr:colOff>390525</xdr:colOff>
      <xdr:row>131</xdr:row>
      <xdr:rowOff>9525</xdr:rowOff>
    </xdr:from>
    <xdr:to>
      <xdr:col>29</xdr:col>
      <xdr:colOff>260582</xdr:colOff>
      <xdr:row>151</xdr:row>
      <xdr:rowOff>37264</xdr:rowOff>
    </xdr:to>
    <xdr:graphicFrame macro="">
      <xdr:nvGraphicFramePr>
        <xdr:cNvPr id="2" name="Chart 1">
          <a:extLst>
            <a:ext uri="{FF2B5EF4-FFF2-40B4-BE49-F238E27FC236}">
              <a16:creationId xmlns:a16="http://schemas.microsoft.com/office/drawing/2014/main" id="{2871A504-FD07-4804-A453-7B91DD6806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352425</xdr:colOff>
      <xdr:row>109</xdr:row>
      <xdr:rowOff>76200</xdr:rowOff>
    </xdr:from>
    <xdr:to>
      <xdr:col>29</xdr:col>
      <xdr:colOff>422275</xdr:colOff>
      <xdr:row>130</xdr:row>
      <xdr:rowOff>68132</xdr:rowOff>
    </xdr:to>
    <xdr:graphicFrame macro="">
      <xdr:nvGraphicFramePr>
        <xdr:cNvPr id="3" name="Chart 2">
          <a:extLst>
            <a:ext uri="{FF2B5EF4-FFF2-40B4-BE49-F238E27FC236}">
              <a16:creationId xmlns:a16="http://schemas.microsoft.com/office/drawing/2014/main" id="{8DD41DD6-A1BD-4912-8022-CC2A152A9B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0.21058</cdr:x>
      <cdr:y>0.00702</cdr:y>
    </cdr:from>
    <cdr:to>
      <cdr:x>0.81048</cdr:x>
      <cdr:y>0.09813</cdr:y>
    </cdr:to>
    <cdr:sp macro="" textlink="">
      <cdr:nvSpPr>
        <cdr:cNvPr id="2" name="TextBox 1"/>
        <cdr:cNvSpPr txBox="1"/>
      </cdr:nvSpPr>
      <cdr:spPr>
        <a:xfrm xmlns:a="http://schemas.openxmlformats.org/drawingml/2006/main">
          <a:off x="851337" y="18392"/>
          <a:ext cx="2425263" cy="23878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NZ" sz="1200" b="1">
              <a:latin typeface="+mn-lt"/>
              <a:cs typeface="Arial" pitchFamily="34" charset="0"/>
            </a:rPr>
            <a:t>New residential zoned parcels (&lt; 5000m</a:t>
          </a:r>
          <a:r>
            <a:rPr lang="en-NZ" sz="1200" b="1" baseline="30000">
              <a:latin typeface="+mn-lt"/>
              <a:cs typeface="Arial" pitchFamily="34" charset="0"/>
            </a:rPr>
            <a:t>2</a:t>
          </a:r>
          <a:r>
            <a:rPr lang="en-NZ" sz="1200" b="1" baseline="0">
              <a:latin typeface="+mn-lt"/>
              <a:cs typeface="Arial" pitchFamily="34" charset="0"/>
            </a:rPr>
            <a:t>)</a:t>
          </a:r>
          <a:endParaRPr lang="en-NZ" sz="1200" b="1" baseline="30000">
            <a:latin typeface="+mn-lt"/>
            <a:cs typeface="Arial"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6</xdr:col>
      <xdr:colOff>609599</xdr:colOff>
      <xdr:row>397</xdr:row>
      <xdr:rowOff>123825</xdr:rowOff>
    </xdr:from>
    <xdr:to>
      <xdr:col>16</xdr:col>
      <xdr:colOff>473075</xdr:colOff>
      <xdr:row>420</xdr:row>
      <xdr:rowOff>63500</xdr:rowOff>
    </xdr:to>
    <xdr:graphicFrame macro="">
      <xdr:nvGraphicFramePr>
        <xdr:cNvPr id="2" name="Chart 1">
          <a:extLst>
            <a:ext uri="{FF2B5EF4-FFF2-40B4-BE49-F238E27FC236}">
              <a16:creationId xmlns:a16="http://schemas.microsoft.com/office/drawing/2014/main" id="{766D7A3D-25B3-4B5C-991D-FCEAD39232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123824</xdr:colOff>
      <xdr:row>113</xdr:row>
      <xdr:rowOff>152400</xdr:rowOff>
    </xdr:from>
    <xdr:to>
      <xdr:col>20</xdr:col>
      <xdr:colOff>98424</xdr:colOff>
      <xdr:row>138</xdr:row>
      <xdr:rowOff>34925</xdr:rowOff>
    </xdr:to>
    <xdr:graphicFrame macro="">
      <xdr:nvGraphicFramePr>
        <xdr:cNvPr id="2" name="Chart 1">
          <a:extLst>
            <a:ext uri="{FF2B5EF4-FFF2-40B4-BE49-F238E27FC236}">
              <a16:creationId xmlns:a16="http://schemas.microsoft.com/office/drawing/2014/main" id="{CA327C2F-4D36-4A3D-90F1-4BB0CB1425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133350</xdr:colOff>
      <xdr:row>84</xdr:row>
      <xdr:rowOff>57150</xdr:rowOff>
    </xdr:from>
    <xdr:to>
      <xdr:col>20</xdr:col>
      <xdr:colOff>76200</xdr:colOff>
      <xdr:row>112</xdr:row>
      <xdr:rowOff>128587</xdr:rowOff>
    </xdr:to>
    <xdr:graphicFrame macro="">
      <xdr:nvGraphicFramePr>
        <xdr:cNvPr id="4" name="Chart 3">
          <a:extLst>
            <a:ext uri="{FF2B5EF4-FFF2-40B4-BE49-F238E27FC236}">
              <a16:creationId xmlns:a16="http://schemas.microsoft.com/office/drawing/2014/main" id="{40AF2763-CCCF-465B-A31F-C8FAEFDF4C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knowledgeauckland.org.nz/topic-group/?mid=6" TargetMode="External"/><Relationship Id="rId1" Type="http://schemas.openxmlformats.org/officeDocument/2006/relationships/hyperlink" Target="http://www.aucklandcouncil.govt.nz/"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7F131-9F6B-4A52-8DC8-2DBF7D3FEBB8}">
  <sheetPr>
    <tabColor theme="1" tint="0.14999847407452621"/>
  </sheetPr>
  <dimension ref="B2:G29"/>
  <sheetViews>
    <sheetView tabSelected="1" zoomScaleNormal="100" workbookViewId="0">
      <selection activeCell="D15" sqref="D15"/>
    </sheetView>
  </sheetViews>
  <sheetFormatPr defaultColWidth="9.09765625" defaultRowHeight="13" x14ac:dyDescent="0.3"/>
  <cols>
    <col min="1" max="2" width="2.8984375" style="121" customWidth="1"/>
    <col min="3" max="3" width="25.296875" style="121" customWidth="1"/>
    <col min="4" max="4" width="57.59765625" style="121" bestFit="1" customWidth="1"/>
    <col min="5" max="6" width="9.09765625" style="121"/>
    <col min="7" max="7" width="3.09765625" style="121" customWidth="1"/>
    <col min="8" max="8" width="0.8984375" style="121" customWidth="1"/>
    <col min="9" max="16384" width="9.09765625" style="121"/>
  </cols>
  <sheetData>
    <row r="2" spans="2:7" ht="14.5" x14ac:dyDescent="0.35">
      <c r="B2" s="122"/>
      <c r="C2" s="123"/>
      <c r="D2" s="123"/>
      <c r="E2" s="117"/>
      <c r="F2" s="117"/>
      <c r="G2" s="118"/>
    </row>
    <row r="3" spans="2:7" ht="27" customHeight="1" x14ac:dyDescent="0.35">
      <c r="B3" s="119"/>
      <c r="C3" s="188" t="s">
        <v>122</v>
      </c>
      <c r="D3" s="188"/>
      <c r="E3" s="188"/>
      <c r="F3" s="188"/>
      <c r="G3" s="125"/>
    </row>
    <row r="4" spans="2:7" ht="14.5" x14ac:dyDescent="0.35">
      <c r="B4" s="119"/>
      <c r="C4" s="126"/>
      <c r="D4" s="126"/>
      <c r="E4" s="127"/>
      <c r="F4" s="127"/>
      <c r="G4" s="125"/>
    </row>
    <row r="5" spans="2:7" ht="14.5" x14ac:dyDescent="0.35">
      <c r="B5" s="119"/>
      <c r="C5" s="126"/>
      <c r="D5" s="126"/>
      <c r="E5" s="127"/>
      <c r="F5" s="127"/>
      <c r="G5" s="125"/>
    </row>
    <row r="6" spans="2:7" ht="14.5" x14ac:dyDescent="0.35">
      <c r="B6" s="119"/>
      <c r="C6" s="128" t="s">
        <v>103</v>
      </c>
      <c r="D6" s="126"/>
      <c r="E6" s="127"/>
      <c r="F6" s="127"/>
      <c r="G6" s="125"/>
    </row>
    <row r="7" spans="2:7" ht="14.5" x14ac:dyDescent="0.35">
      <c r="B7" s="119"/>
      <c r="C7" s="126" t="s">
        <v>144</v>
      </c>
      <c r="D7" s="126"/>
      <c r="E7" s="127"/>
      <c r="F7" s="127"/>
      <c r="G7" s="125"/>
    </row>
    <row r="8" spans="2:7" ht="14.5" x14ac:dyDescent="0.35">
      <c r="B8" s="119"/>
      <c r="C8" s="126" t="s">
        <v>146</v>
      </c>
      <c r="D8" s="126"/>
      <c r="E8" s="127"/>
      <c r="F8" s="127"/>
      <c r="G8" s="125"/>
    </row>
    <row r="9" spans="2:7" ht="14.5" x14ac:dyDescent="0.35">
      <c r="B9" s="119"/>
      <c r="C9" s="126" t="s">
        <v>143</v>
      </c>
      <c r="D9" s="126"/>
      <c r="E9" s="127"/>
      <c r="F9" s="127"/>
      <c r="G9" s="125"/>
    </row>
    <row r="10" spans="2:7" ht="14.5" x14ac:dyDescent="0.35">
      <c r="B10" s="119"/>
      <c r="C10" s="126" t="s">
        <v>104</v>
      </c>
      <c r="D10" s="126"/>
      <c r="E10" s="127"/>
      <c r="F10" s="127"/>
      <c r="G10" s="125"/>
    </row>
    <row r="11" spans="2:7" ht="14.5" x14ac:dyDescent="0.35">
      <c r="B11" s="119"/>
      <c r="C11" s="136" t="s">
        <v>105</v>
      </c>
      <c r="D11" s="137"/>
      <c r="E11" s="127"/>
      <c r="F11" s="127"/>
      <c r="G11" s="125"/>
    </row>
    <row r="12" spans="2:7" ht="14.5" x14ac:dyDescent="0.35">
      <c r="B12" s="119"/>
      <c r="C12" s="136" t="s">
        <v>106</v>
      </c>
      <c r="D12" s="137"/>
      <c r="E12" s="127"/>
      <c r="F12" s="127"/>
      <c r="G12" s="125"/>
    </row>
    <row r="13" spans="2:7" ht="14.5" x14ac:dyDescent="0.35">
      <c r="B13" s="119"/>
      <c r="C13" s="126"/>
      <c r="D13" s="126"/>
      <c r="E13" s="127"/>
      <c r="F13" s="127"/>
      <c r="G13" s="125"/>
    </row>
    <row r="14" spans="2:7" ht="14.5" x14ac:dyDescent="0.35">
      <c r="B14" s="119"/>
      <c r="C14" s="129" t="s">
        <v>107</v>
      </c>
      <c r="D14" s="130">
        <v>46232</v>
      </c>
      <c r="E14" s="127"/>
      <c r="F14" s="127"/>
      <c r="G14" s="125"/>
    </row>
    <row r="15" spans="2:7" ht="14.5" x14ac:dyDescent="0.35">
      <c r="B15" s="119"/>
      <c r="C15" s="131"/>
      <c r="D15" s="126"/>
      <c r="E15" s="127"/>
      <c r="F15" s="127"/>
      <c r="G15" s="125"/>
    </row>
    <row r="16" spans="2:7" ht="14.5" x14ac:dyDescent="0.35">
      <c r="B16" s="119"/>
      <c r="C16" s="131"/>
      <c r="D16" s="126"/>
      <c r="E16" s="127"/>
      <c r="F16" s="127"/>
      <c r="G16" s="125"/>
    </row>
    <row r="17" spans="2:7" ht="82.5" customHeight="1" x14ac:dyDescent="0.35">
      <c r="B17" s="119"/>
      <c r="C17" s="132" t="s">
        <v>108</v>
      </c>
      <c r="D17" s="187" t="s">
        <v>109</v>
      </c>
      <c r="E17" s="187"/>
      <c r="F17" s="187"/>
      <c r="G17" s="125"/>
    </row>
    <row r="18" spans="2:7" ht="14.5" x14ac:dyDescent="0.35">
      <c r="B18" s="119"/>
      <c r="C18" s="126"/>
      <c r="D18" s="126"/>
      <c r="E18" s="127"/>
      <c r="F18" s="127"/>
      <c r="G18" s="125"/>
    </row>
    <row r="19" spans="2:7" ht="14.5" x14ac:dyDescent="0.35">
      <c r="B19" s="119"/>
      <c r="C19" s="128" t="s">
        <v>121</v>
      </c>
      <c r="D19" s="128"/>
      <c r="E19" s="127"/>
      <c r="F19" s="127"/>
      <c r="G19" s="125"/>
    </row>
    <row r="20" spans="2:7" ht="14.5" x14ac:dyDescent="0.35">
      <c r="B20" s="119"/>
      <c r="C20" s="126"/>
      <c r="D20" s="126"/>
      <c r="E20" s="127"/>
      <c r="F20" s="127"/>
      <c r="G20" s="125"/>
    </row>
    <row r="21" spans="2:7" ht="14.5" x14ac:dyDescent="0.35">
      <c r="B21" s="119"/>
      <c r="C21" s="128" t="s">
        <v>110</v>
      </c>
      <c r="D21" s="189" t="s">
        <v>111</v>
      </c>
      <c r="E21" s="189"/>
      <c r="F21" s="189"/>
      <c r="G21" s="125"/>
    </row>
    <row r="22" spans="2:7" ht="14.5" x14ac:dyDescent="0.35">
      <c r="B22" s="119"/>
      <c r="C22" s="127" t="s">
        <v>112</v>
      </c>
      <c r="D22" s="186" t="s">
        <v>113</v>
      </c>
      <c r="E22" s="186"/>
      <c r="F22" s="186"/>
      <c r="G22" s="125"/>
    </row>
    <row r="23" spans="2:7" ht="14.5" x14ac:dyDescent="0.35">
      <c r="B23" s="119"/>
      <c r="C23" s="127" t="s">
        <v>114</v>
      </c>
      <c r="D23" s="186" t="s">
        <v>118</v>
      </c>
      <c r="E23" s="186"/>
      <c r="F23" s="186"/>
      <c r="G23" s="125"/>
    </row>
    <row r="24" spans="2:7" ht="14.5" x14ac:dyDescent="0.35">
      <c r="B24" s="119"/>
      <c r="C24" s="127" t="s">
        <v>68</v>
      </c>
      <c r="D24" s="186" t="s">
        <v>104</v>
      </c>
      <c r="E24" s="186"/>
      <c r="F24" s="186"/>
      <c r="G24" s="125"/>
    </row>
    <row r="25" spans="2:7" ht="14.5" x14ac:dyDescent="0.35">
      <c r="B25" s="119"/>
      <c r="C25" s="127" t="s">
        <v>115</v>
      </c>
      <c r="D25" s="186" t="s">
        <v>119</v>
      </c>
      <c r="E25" s="186"/>
      <c r="F25" s="186"/>
      <c r="G25" s="125"/>
    </row>
    <row r="26" spans="2:7" ht="14.5" x14ac:dyDescent="0.35">
      <c r="B26" s="119"/>
      <c r="C26" s="127" t="s">
        <v>116</v>
      </c>
      <c r="D26" s="186" t="s">
        <v>120</v>
      </c>
      <c r="E26" s="186"/>
      <c r="F26" s="186"/>
      <c r="G26" s="125"/>
    </row>
    <row r="27" spans="2:7" ht="14.5" x14ac:dyDescent="0.35">
      <c r="B27" s="119"/>
      <c r="C27" s="127" t="s">
        <v>117</v>
      </c>
      <c r="D27" s="186" t="s">
        <v>113</v>
      </c>
      <c r="E27" s="186"/>
      <c r="F27" s="186"/>
      <c r="G27" s="125"/>
    </row>
    <row r="28" spans="2:7" ht="14.5" x14ac:dyDescent="0.35">
      <c r="B28" s="124"/>
      <c r="C28" s="133"/>
      <c r="D28" s="133"/>
      <c r="E28" s="134"/>
      <c r="F28" s="134"/>
      <c r="G28" s="135"/>
    </row>
    <row r="29" spans="2:7" ht="5.25" customHeight="1" x14ac:dyDescent="0.35">
      <c r="B29" s="120"/>
      <c r="C29" s="120"/>
      <c r="D29" s="120"/>
    </row>
  </sheetData>
  <mergeCells count="9">
    <mergeCell ref="D25:F25"/>
    <mergeCell ref="D26:F26"/>
    <mergeCell ref="D27:F27"/>
    <mergeCell ref="D17:F17"/>
    <mergeCell ref="C3:F3"/>
    <mergeCell ref="D21:F21"/>
    <mergeCell ref="D22:F22"/>
    <mergeCell ref="D23:F23"/>
    <mergeCell ref="D24:F24"/>
  </mergeCells>
  <hyperlinks>
    <hyperlink ref="C11" r:id="rId1" xr:uid="{5CE78A2A-EA8E-4C35-813C-9EFD3C367D07}"/>
    <hyperlink ref="C12" r:id="rId2" xr:uid="{D6A05391-34AB-4960-806B-43529D633C27}"/>
  </hyperlinks>
  <pageMargins left="0.7" right="0.7" top="0.75" bottom="0.75" header="0.3" footer="0.3"/>
  <pageSetup paperSize="9" scale="88" orientation="portrait" horizontalDpi="300" verticalDpi="3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8FA83-04FC-4A1C-838C-FBCAA4BBC939}">
  <sheetPr>
    <tabColor rgb="FF0070C0"/>
  </sheetPr>
  <dimension ref="A1:CF175"/>
  <sheetViews>
    <sheetView zoomScaleNormal="100" workbookViewId="0">
      <pane xSplit="1" ySplit="2" topLeftCell="B144" activePane="bottomRight" state="frozen"/>
      <selection pane="topRight" activeCell="B1" sqref="B1"/>
      <selection pane="bottomLeft" activeCell="A3" sqref="A3"/>
      <selection pane="bottomRight" activeCell="A175" sqref="A175"/>
    </sheetView>
  </sheetViews>
  <sheetFormatPr defaultRowHeight="13" x14ac:dyDescent="0.3"/>
  <cols>
    <col min="1" max="1" width="13.8984375" style="4" customWidth="1"/>
    <col min="2" max="7" width="10.69921875" style="1" customWidth="1"/>
    <col min="8" max="8" width="10.69921875" style="3" customWidth="1"/>
    <col min="9" max="13" width="10.69921875" style="1" customWidth="1"/>
    <col min="14" max="14" width="10.69921875" style="3" customWidth="1"/>
    <col min="15" max="17" width="10.69921875" style="1" customWidth="1"/>
    <col min="18" max="18" width="10.69921875" style="3" customWidth="1"/>
    <col min="19" max="19" width="10.69921875" style="1" customWidth="1"/>
    <col min="20" max="20" width="13.59765625" style="1" bestFit="1" customWidth="1"/>
    <col min="21" max="22" width="10.69921875" style="1" customWidth="1"/>
    <col min="23" max="23" width="10.69921875" style="3" customWidth="1"/>
    <col min="24" max="27" width="10.69921875" style="1" customWidth="1"/>
    <col min="28" max="28" width="10.69921875" style="3" customWidth="1"/>
    <col min="29" max="33" width="10.69921875" style="1" customWidth="1"/>
    <col min="34" max="34" width="10.69921875" style="48" customWidth="1"/>
    <col min="35" max="45" width="10.69921875" style="1" customWidth="1"/>
    <col min="46" max="46" width="10.69921875" style="48" customWidth="1"/>
    <col min="47" max="50" width="10.69921875" customWidth="1"/>
    <col min="51" max="51" width="10.69921875" style="1" customWidth="1"/>
    <col min="52" max="52" width="10.69921875" customWidth="1"/>
    <col min="57" max="57" width="9.09765625" style="49"/>
  </cols>
  <sheetData>
    <row r="1" spans="1:66" s="62" customFormat="1" ht="30" customHeight="1" x14ac:dyDescent="0.3">
      <c r="A1" s="83"/>
      <c r="B1" s="199" t="s">
        <v>11</v>
      </c>
      <c r="C1" s="199"/>
      <c r="D1" s="199"/>
      <c r="E1" s="199"/>
      <c r="F1" s="199"/>
      <c r="G1" s="199"/>
      <c r="H1" s="200"/>
      <c r="I1" s="201" t="s">
        <v>15</v>
      </c>
      <c r="J1" s="199"/>
      <c r="K1" s="199"/>
      <c r="L1" s="199"/>
      <c r="M1" s="199"/>
      <c r="N1" s="200"/>
      <c r="O1" s="201" t="s">
        <v>12</v>
      </c>
      <c r="P1" s="199"/>
      <c r="Q1" s="199"/>
      <c r="R1" s="200"/>
      <c r="S1" s="195" t="s">
        <v>139</v>
      </c>
      <c r="T1" s="196"/>
      <c r="U1" s="196"/>
      <c r="V1" s="196"/>
      <c r="W1" s="197"/>
      <c r="X1" s="195" t="s">
        <v>140</v>
      </c>
      <c r="Y1" s="196"/>
      <c r="Z1" s="196"/>
      <c r="AA1" s="196"/>
      <c r="AB1" s="197"/>
      <c r="AC1" s="195" t="s">
        <v>43</v>
      </c>
      <c r="AD1" s="196"/>
      <c r="AE1" s="196"/>
      <c r="AF1" s="196"/>
      <c r="AG1" s="196"/>
      <c r="AH1" s="202"/>
      <c r="AI1" s="203" t="s">
        <v>128</v>
      </c>
      <c r="AJ1" s="204"/>
      <c r="AK1" s="204"/>
      <c r="AL1" s="204"/>
      <c r="AM1" s="204"/>
      <c r="AN1" s="204"/>
      <c r="AO1" s="204"/>
      <c r="AP1" s="204"/>
      <c r="AQ1" s="204"/>
      <c r="AR1" s="204"/>
      <c r="AS1" s="204"/>
      <c r="AT1" s="205"/>
      <c r="AU1" s="192" t="s">
        <v>127</v>
      </c>
      <c r="AV1" s="193"/>
      <c r="AW1" s="193"/>
      <c r="AX1" s="193"/>
      <c r="AY1" s="193"/>
      <c r="AZ1" s="193"/>
      <c r="BA1" s="193"/>
      <c r="BB1" s="193"/>
      <c r="BC1" s="193"/>
      <c r="BD1" s="193"/>
      <c r="BE1" s="194"/>
      <c r="BF1" s="190" t="s">
        <v>129</v>
      </c>
      <c r="BG1" s="191"/>
      <c r="BH1" s="191"/>
      <c r="BI1" s="191"/>
      <c r="BJ1" s="191"/>
      <c r="BK1" s="191"/>
      <c r="BL1" s="191"/>
      <c r="BM1" s="173"/>
      <c r="BN1" s="173"/>
    </row>
    <row r="2" spans="1:66" ht="80.25" customHeight="1" x14ac:dyDescent="0.3">
      <c r="A2" s="8" t="s">
        <v>0</v>
      </c>
      <c r="B2" s="9" t="s">
        <v>1</v>
      </c>
      <c r="C2" s="9" t="s">
        <v>2</v>
      </c>
      <c r="D2" s="9" t="s">
        <v>3</v>
      </c>
      <c r="E2" s="9" t="s">
        <v>4</v>
      </c>
      <c r="F2" s="9" t="s">
        <v>5</v>
      </c>
      <c r="G2" s="9" t="s">
        <v>7</v>
      </c>
      <c r="H2" s="8" t="s">
        <v>8</v>
      </c>
      <c r="I2" s="9" t="s">
        <v>6</v>
      </c>
      <c r="J2" s="9" t="s">
        <v>30</v>
      </c>
      <c r="K2" s="9" t="s">
        <v>31</v>
      </c>
      <c r="L2" s="9" t="s">
        <v>14</v>
      </c>
      <c r="M2" s="9" t="s">
        <v>9</v>
      </c>
      <c r="N2" s="8" t="s">
        <v>10</v>
      </c>
      <c r="O2" s="9" t="s">
        <v>1</v>
      </c>
      <c r="P2" s="9" t="s">
        <v>2</v>
      </c>
      <c r="Q2" s="9" t="s">
        <v>3</v>
      </c>
      <c r="R2" s="8" t="s">
        <v>4</v>
      </c>
      <c r="S2" s="63" t="s">
        <v>1</v>
      </c>
      <c r="T2" s="63" t="s">
        <v>2</v>
      </c>
      <c r="U2" s="63" t="s">
        <v>3</v>
      </c>
      <c r="V2" s="63" t="s">
        <v>4</v>
      </c>
      <c r="W2" s="64" t="s">
        <v>17</v>
      </c>
      <c r="X2" s="63" t="s">
        <v>1</v>
      </c>
      <c r="Y2" s="63" t="s">
        <v>2</v>
      </c>
      <c r="Z2" s="63" t="s">
        <v>3</v>
      </c>
      <c r="AA2" s="63" t="s">
        <v>4</v>
      </c>
      <c r="AB2" s="64" t="s">
        <v>16</v>
      </c>
      <c r="AC2" s="63" t="s">
        <v>1</v>
      </c>
      <c r="AD2" s="63" t="s">
        <v>2</v>
      </c>
      <c r="AE2" s="63" t="s">
        <v>3</v>
      </c>
      <c r="AF2" s="63" t="s">
        <v>4</v>
      </c>
      <c r="AG2" s="63" t="s">
        <v>44</v>
      </c>
      <c r="AH2" s="65" t="s">
        <v>45</v>
      </c>
      <c r="AI2" s="44" t="s">
        <v>18</v>
      </c>
      <c r="AJ2" s="45" t="s">
        <v>21</v>
      </c>
      <c r="AK2" s="44" t="s">
        <v>27</v>
      </c>
      <c r="AL2" s="45" t="s">
        <v>26</v>
      </c>
      <c r="AM2" s="44" t="s">
        <v>20</v>
      </c>
      <c r="AN2" s="45" t="s">
        <v>23</v>
      </c>
      <c r="AO2" s="45" t="s">
        <v>24</v>
      </c>
      <c r="AP2" s="45" t="s">
        <v>25</v>
      </c>
      <c r="AQ2" s="44" t="s">
        <v>19</v>
      </c>
      <c r="AR2" s="45" t="s">
        <v>22</v>
      </c>
      <c r="AS2" s="44" t="s">
        <v>28</v>
      </c>
      <c r="AT2" s="58" t="s">
        <v>29</v>
      </c>
      <c r="AU2" s="54" t="s">
        <v>36</v>
      </c>
      <c r="AV2" s="54" t="s">
        <v>34</v>
      </c>
      <c r="AW2" s="54" t="s">
        <v>35</v>
      </c>
      <c r="AX2" s="54" t="s">
        <v>32</v>
      </c>
      <c r="AY2" s="54" t="s">
        <v>33</v>
      </c>
      <c r="AZ2" s="54" t="s">
        <v>37</v>
      </c>
      <c r="BA2" s="54" t="s">
        <v>38</v>
      </c>
      <c r="BB2" s="54" t="s">
        <v>39</v>
      </c>
      <c r="BC2" s="54" t="s">
        <v>40</v>
      </c>
      <c r="BD2" s="54" t="s">
        <v>41</v>
      </c>
      <c r="BE2" s="168" t="s">
        <v>42</v>
      </c>
      <c r="BF2" s="169" t="s">
        <v>134</v>
      </c>
      <c r="BG2" s="169" t="s">
        <v>133</v>
      </c>
      <c r="BH2" s="169" t="s">
        <v>132</v>
      </c>
      <c r="BI2" s="169" t="s">
        <v>130</v>
      </c>
      <c r="BJ2" s="169" t="s">
        <v>131</v>
      </c>
      <c r="BK2" s="169" t="s">
        <v>138</v>
      </c>
      <c r="BL2" s="169" t="s">
        <v>135</v>
      </c>
      <c r="BM2" s="169" t="s">
        <v>137</v>
      </c>
      <c r="BN2" s="169" t="s">
        <v>136</v>
      </c>
    </row>
    <row r="3" spans="1:66" x14ac:dyDescent="0.3">
      <c r="A3" s="73">
        <v>40909</v>
      </c>
      <c r="B3" s="18" t="s">
        <v>13</v>
      </c>
      <c r="C3" s="21" t="s">
        <v>13</v>
      </c>
      <c r="D3" s="14" t="s">
        <v>13</v>
      </c>
      <c r="E3" s="25" t="s">
        <v>13</v>
      </c>
      <c r="F3" s="29" t="s">
        <v>13</v>
      </c>
      <c r="G3" s="33" t="s">
        <v>13</v>
      </c>
      <c r="H3" s="34" t="s">
        <v>13</v>
      </c>
      <c r="I3" s="33" t="s">
        <v>13</v>
      </c>
      <c r="J3" s="33" t="s">
        <v>13</v>
      </c>
      <c r="K3" s="33" t="s">
        <v>13</v>
      </c>
      <c r="L3" s="33" t="s">
        <v>13</v>
      </c>
      <c r="M3" s="33" t="s">
        <v>13</v>
      </c>
      <c r="N3" s="34" t="s">
        <v>13</v>
      </c>
      <c r="O3" s="20" t="s">
        <v>13</v>
      </c>
      <c r="P3" s="23" t="s">
        <v>13</v>
      </c>
      <c r="Q3" s="15" t="s">
        <v>13</v>
      </c>
      <c r="R3" s="27" t="s">
        <v>13</v>
      </c>
      <c r="S3" s="20" t="s">
        <v>13</v>
      </c>
      <c r="T3" s="23" t="s">
        <v>13</v>
      </c>
      <c r="U3" s="15" t="s">
        <v>13</v>
      </c>
      <c r="V3" s="28" t="s">
        <v>13</v>
      </c>
      <c r="W3" s="30" t="s">
        <v>13</v>
      </c>
      <c r="X3" s="20" t="s">
        <v>13</v>
      </c>
      <c r="Y3" s="21" t="s">
        <v>13</v>
      </c>
      <c r="Z3" s="14" t="s">
        <v>13</v>
      </c>
      <c r="AA3" s="25" t="s">
        <v>13</v>
      </c>
      <c r="AB3" s="31" t="s">
        <v>13</v>
      </c>
      <c r="AC3" s="18" t="s">
        <v>13</v>
      </c>
      <c r="AD3" s="21" t="s">
        <v>13</v>
      </c>
      <c r="AE3" s="14" t="s">
        <v>13</v>
      </c>
      <c r="AF3" s="25" t="s">
        <v>13</v>
      </c>
      <c r="AG3" s="29" t="s">
        <v>13</v>
      </c>
      <c r="AH3" s="56" t="s">
        <v>13</v>
      </c>
      <c r="AI3" s="37">
        <v>206</v>
      </c>
      <c r="AJ3" s="38">
        <f t="shared" ref="AJ3:AJ34" si="0">AI3/(AI3+AO3)</f>
        <v>0.85123966942148765</v>
      </c>
      <c r="AK3" s="39">
        <f t="shared" ref="AK3:AK66" si="1">AQ3-AI3</f>
        <v>12</v>
      </c>
      <c r="AL3" s="40">
        <f t="shared" ref="AL3:AL34" si="2">AK3/(AI3+AO3)</f>
        <v>4.9586776859504134E-2</v>
      </c>
      <c r="AM3" s="41">
        <v>24</v>
      </c>
      <c r="AN3" s="42">
        <f t="shared" ref="AN3:AN34" si="3">AM3/(AQ3+AM3)</f>
        <v>9.9173553719008267E-2</v>
      </c>
      <c r="AO3" s="32">
        <v>36</v>
      </c>
      <c r="AP3" s="46">
        <f>AO3/(AO3+AI3)</f>
        <v>0.1487603305785124</v>
      </c>
      <c r="AQ3" s="29">
        <v>218</v>
      </c>
      <c r="AR3" s="43">
        <f t="shared" ref="AR3:AR34" si="4">AQ3/(AQ3+AM3)</f>
        <v>0.90082644628099173</v>
      </c>
      <c r="AS3" s="32" t="s">
        <v>13</v>
      </c>
      <c r="AT3" s="59" t="s">
        <v>13</v>
      </c>
      <c r="AU3" s="52">
        <v>1</v>
      </c>
      <c r="AV3" s="51">
        <v>15</v>
      </c>
      <c r="AW3" s="53">
        <v>15</v>
      </c>
      <c r="AX3" s="16">
        <f>SUM(AU3:AW3)</f>
        <v>31</v>
      </c>
      <c r="AY3" s="16">
        <f>(AI3+AO3)-AX3</f>
        <v>211</v>
      </c>
      <c r="AZ3" s="17">
        <f>AX3/(AY3+AX3)</f>
        <v>0.128099173553719</v>
      </c>
      <c r="BA3" s="52" t="s">
        <v>13</v>
      </c>
      <c r="BB3" s="51" t="s">
        <v>13</v>
      </c>
      <c r="BC3" s="53" t="s">
        <v>13</v>
      </c>
      <c r="BD3" s="33" t="s">
        <v>13</v>
      </c>
      <c r="BE3" s="47" t="s">
        <v>13</v>
      </c>
      <c r="BF3" s="25" t="s">
        <v>13</v>
      </c>
      <c r="BG3" s="25" t="s">
        <v>13</v>
      </c>
      <c r="BH3" s="25" t="s">
        <v>13</v>
      </c>
      <c r="BI3" s="25" t="s">
        <v>13</v>
      </c>
      <c r="BJ3" s="25" t="s">
        <v>13</v>
      </c>
      <c r="BK3" s="170" t="s">
        <v>13</v>
      </c>
      <c r="BL3" s="170" t="s">
        <v>13</v>
      </c>
      <c r="BM3" s="170" t="s">
        <v>13</v>
      </c>
      <c r="BN3" s="170" t="s">
        <v>13</v>
      </c>
    </row>
    <row r="4" spans="1:66" x14ac:dyDescent="0.3">
      <c r="A4" s="73">
        <v>40940</v>
      </c>
      <c r="B4" s="18" t="s">
        <v>13</v>
      </c>
      <c r="C4" s="21" t="s">
        <v>13</v>
      </c>
      <c r="D4" s="14" t="s">
        <v>13</v>
      </c>
      <c r="E4" s="25" t="s">
        <v>13</v>
      </c>
      <c r="F4" s="29" t="s">
        <v>13</v>
      </c>
      <c r="G4" s="33" t="s">
        <v>13</v>
      </c>
      <c r="H4" s="34" t="s">
        <v>13</v>
      </c>
      <c r="I4" s="33" t="s">
        <v>13</v>
      </c>
      <c r="J4" s="33" t="s">
        <v>13</v>
      </c>
      <c r="K4" s="33" t="s">
        <v>13</v>
      </c>
      <c r="L4" s="33" t="s">
        <v>13</v>
      </c>
      <c r="M4" s="33" t="s">
        <v>13</v>
      </c>
      <c r="N4" s="34" t="s">
        <v>13</v>
      </c>
      <c r="O4" s="20" t="s">
        <v>13</v>
      </c>
      <c r="P4" s="23" t="s">
        <v>13</v>
      </c>
      <c r="Q4" s="15" t="s">
        <v>13</v>
      </c>
      <c r="R4" s="27" t="s">
        <v>13</v>
      </c>
      <c r="S4" s="20" t="s">
        <v>13</v>
      </c>
      <c r="T4" s="23" t="s">
        <v>13</v>
      </c>
      <c r="U4" s="15" t="s">
        <v>13</v>
      </c>
      <c r="V4" s="28" t="s">
        <v>13</v>
      </c>
      <c r="W4" s="30" t="s">
        <v>13</v>
      </c>
      <c r="X4" s="20" t="s">
        <v>13</v>
      </c>
      <c r="Y4" s="21" t="s">
        <v>13</v>
      </c>
      <c r="Z4" s="14" t="s">
        <v>13</v>
      </c>
      <c r="AA4" s="25" t="s">
        <v>13</v>
      </c>
      <c r="AB4" s="31" t="s">
        <v>13</v>
      </c>
      <c r="AC4" s="18" t="s">
        <v>13</v>
      </c>
      <c r="AD4" s="21" t="s">
        <v>13</v>
      </c>
      <c r="AE4" s="14" t="s">
        <v>13</v>
      </c>
      <c r="AF4" s="25" t="s">
        <v>13</v>
      </c>
      <c r="AG4" s="29" t="s">
        <v>13</v>
      </c>
      <c r="AH4" s="56" t="s">
        <v>13</v>
      </c>
      <c r="AI4" s="37">
        <v>258</v>
      </c>
      <c r="AJ4" s="38">
        <f t="shared" si="0"/>
        <v>0.78658536585365857</v>
      </c>
      <c r="AK4" s="39">
        <f t="shared" si="1"/>
        <v>13</v>
      </c>
      <c r="AL4" s="40">
        <f t="shared" si="2"/>
        <v>3.9634146341463415E-2</v>
      </c>
      <c r="AM4" s="41">
        <v>57</v>
      </c>
      <c r="AN4" s="42">
        <f t="shared" si="3"/>
        <v>0.17378048780487804</v>
      </c>
      <c r="AO4" s="32">
        <v>70</v>
      </c>
      <c r="AP4" s="46">
        <f t="shared" ref="AP4:AP67" si="5">AO4/(AO4+AI4)</f>
        <v>0.21341463414634146</v>
      </c>
      <c r="AQ4" s="29">
        <v>271</v>
      </c>
      <c r="AR4" s="43">
        <f t="shared" si="4"/>
        <v>0.82621951219512191</v>
      </c>
      <c r="AS4" s="32" t="s">
        <v>13</v>
      </c>
      <c r="AT4" s="59" t="s">
        <v>13</v>
      </c>
      <c r="AU4" s="52">
        <v>3</v>
      </c>
      <c r="AV4" s="51">
        <v>19</v>
      </c>
      <c r="AW4" s="53">
        <v>20</v>
      </c>
      <c r="AX4" s="16">
        <f t="shared" ref="AX4:AX67" si="6">SUM(AU4:AW4)</f>
        <v>42</v>
      </c>
      <c r="AY4" s="16">
        <f t="shared" ref="AY4:AY14" si="7">(AI4+AO4)-AX4</f>
        <v>286</v>
      </c>
      <c r="AZ4" s="17">
        <f t="shared" ref="AZ4:AZ67" si="8">AX4/(AY4+AX4)</f>
        <v>0.12804878048780488</v>
      </c>
      <c r="BA4" s="52" t="s">
        <v>13</v>
      </c>
      <c r="BB4" s="51" t="s">
        <v>13</v>
      </c>
      <c r="BC4" s="53" t="s">
        <v>13</v>
      </c>
      <c r="BD4" s="33" t="s">
        <v>13</v>
      </c>
      <c r="BE4" s="47" t="s">
        <v>13</v>
      </c>
      <c r="BF4" s="25" t="s">
        <v>13</v>
      </c>
      <c r="BG4" s="25" t="s">
        <v>13</v>
      </c>
      <c r="BH4" s="25" t="s">
        <v>13</v>
      </c>
      <c r="BI4" s="25" t="s">
        <v>13</v>
      </c>
      <c r="BJ4" s="25" t="s">
        <v>13</v>
      </c>
      <c r="BK4" s="170" t="s">
        <v>13</v>
      </c>
      <c r="BL4" s="170" t="s">
        <v>13</v>
      </c>
      <c r="BM4" s="170" t="s">
        <v>13</v>
      </c>
      <c r="BN4" s="170" t="s">
        <v>13</v>
      </c>
    </row>
    <row r="5" spans="1:66" x14ac:dyDescent="0.3">
      <c r="A5" s="73">
        <v>40969</v>
      </c>
      <c r="B5" s="18" t="s">
        <v>13</v>
      </c>
      <c r="C5" s="21" t="s">
        <v>13</v>
      </c>
      <c r="D5" s="14" t="s">
        <v>13</v>
      </c>
      <c r="E5" s="25" t="s">
        <v>13</v>
      </c>
      <c r="F5" s="29" t="s">
        <v>13</v>
      </c>
      <c r="G5" s="33" t="s">
        <v>13</v>
      </c>
      <c r="H5" s="34" t="s">
        <v>13</v>
      </c>
      <c r="I5" s="33" t="s">
        <v>13</v>
      </c>
      <c r="J5" s="33" t="s">
        <v>13</v>
      </c>
      <c r="K5" s="33" t="s">
        <v>13</v>
      </c>
      <c r="L5" s="33" t="s">
        <v>13</v>
      </c>
      <c r="M5" s="33" t="s">
        <v>13</v>
      </c>
      <c r="N5" s="34" t="s">
        <v>13</v>
      </c>
      <c r="O5" s="20" t="s">
        <v>13</v>
      </c>
      <c r="P5" s="23" t="s">
        <v>13</v>
      </c>
      <c r="Q5" s="15" t="s">
        <v>13</v>
      </c>
      <c r="R5" s="27" t="s">
        <v>13</v>
      </c>
      <c r="S5" s="20" t="s">
        <v>13</v>
      </c>
      <c r="T5" s="23" t="s">
        <v>13</v>
      </c>
      <c r="U5" s="15" t="s">
        <v>13</v>
      </c>
      <c r="V5" s="28" t="s">
        <v>13</v>
      </c>
      <c r="W5" s="30" t="s">
        <v>13</v>
      </c>
      <c r="X5" s="20" t="s">
        <v>13</v>
      </c>
      <c r="Y5" s="21" t="s">
        <v>13</v>
      </c>
      <c r="Z5" s="14" t="s">
        <v>13</v>
      </c>
      <c r="AA5" s="25" t="s">
        <v>13</v>
      </c>
      <c r="AB5" s="31" t="s">
        <v>13</v>
      </c>
      <c r="AC5" s="18" t="s">
        <v>13</v>
      </c>
      <c r="AD5" s="21" t="s">
        <v>13</v>
      </c>
      <c r="AE5" s="14" t="s">
        <v>13</v>
      </c>
      <c r="AF5" s="25" t="s">
        <v>13</v>
      </c>
      <c r="AG5" s="29" t="s">
        <v>13</v>
      </c>
      <c r="AH5" s="56" t="s">
        <v>13</v>
      </c>
      <c r="AI5" s="37">
        <v>441</v>
      </c>
      <c r="AJ5" s="38">
        <f t="shared" si="0"/>
        <v>0.84</v>
      </c>
      <c r="AK5" s="39">
        <f t="shared" si="1"/>
        <v>29</v>
      </c>
      <c r="AL5" s="40">
        <f t="shared" si="2"/>
        <v>5.5238095238095239E-2</v>
      </c>
      <c r="AM5" s="41">
        <v>55</v>
      </c>
      <c r="AN5" s="42">
        <f t="shared" si="3"/>
        <v>0.10476190476190476</v>
      </c>
      <c r="AO5" s="32">
        <v>84</v>
      </c>
      <c r="AP5" s="46">
        <f t="shared" si="5"/>
        <v>0.16</v>
      </c>
      <c r="AQ5" s="29">
        <v>470</v>
      </c>
      <c r="AR5" s="43">
        <f t="shared" si="4"/>
        <v>0.89523809523809528</v>
      </c>
      <c r="AS5" s="32" t="s">
        <v>13</v>
      </c>
      <c r="AT5" s="59" t="s">
        <v>13</v>
      </c>
      <c r="AU5" s="52">
        <v>1</v>
      </c>
      <c r="AV5" s="51">
        <v>44</v>
      </c>
      <c r="AW5" s="53">
        <v>49</v>
      </c>
      <c r="AX5" s="16">
        <f t="shared" si="6"/>
        <v>94</v>
      </c>
      <c r="AY5" s="16">
        <f t="shared" si="7"/>
        <v>431</v>
      </c>
      <c r="AZ5" s="17">
        <f t="shared" si="8"/>
        <v>0.17904761904761904</v>
      </c>
      <c r="BA5" s="52" t="s">
        <v>13</v>
      </c>
      <c r="BB5" s="51" t="s">
        <v>13</v>
      </c>
      <c r="BC5" s="53" t="s">
        <v>13</v>
      </c>
      <c r="BD5" s="33" t="s">
        <v>13</v>
      </c>
      <c r="BE5" s="47" t="s">
        <v>13</v>
      </c>
      <c r="BF5" s="25" t="s">
        <v>13</v>
      </c>
      <c r="BG5" s="25" t="s">
        <v>13</v>
      </c>
      <c r="BH5" s="25" t="s">
        <v>13</v>
      </c>
      <c r="BI5" s="25" t="s">
        <v>13</v>
      </c>
      <c r="BJ5" s="25" t="s">
        <v>13</v>
      </c>
      <c r="BK5" s="170" t="s">
        <v>13</v>
      </c>
      <c r="BL5" s="170" t="s">
        <v>13</v>
      </c>
      <c r="BM5" s="170" t="s">
        <v>13</v>
      </c>
      <c r="BN5" s="170" t="s">
        <v>13</v>
      </c>
    </row>
    <row r="6" spans="1:66" x14ac:dyDescent="0.3">
      <c r="A6" s="73">
        <v>41000</v>
      </c>
      <c r="B6" s="18" t="s">
        <v>13</v>
      </c>
      <c r="C6" s="21" t="s">
        <v>13</v>
      </c>
      <c r="D6" s="14" t="s">
        <v>13</v>
      </c>
      <c r="E6" s="25" t="s">
        <v>13</v>
      </c>
      <c r="F6" s="29" t="s">
        <v>13</v>
      </c>
      <c r="G6" s="33" t="s">
        <v>13</v>
      </c>
      <c r="H6" s="34" t="s">
        <v>13</v>
      </c>
      <c r="I6" s="33" t="s">
        <v>13</v>
      </c>
      <c r="J6" s="33" t="s">
        <v>13</v>
      </c>
      <c r="K6" s="33" t="s">
        <v>13</v>
      </c>
      <c r="L6" s="33" t="s">
        <v>13</v>
      </c>
      <c r="M6" s="33" t="s">
        <v>13</v>
      </c>
      <c r="N6" s="34" t="s">
        <v>13</v>
      </c>
      <c r="O6" s="20" t="s">
        <v>13</v>
      </c>
      <c r="P6" s="23" t="s">
        <v>13</v>
      </c>
      <c r="Q6" s="15" t="s">
        <v>13</v>
      </c>
      <c r="R6" s="27" t="s">
        <v>13</v>
      </c>
      <c r="S6" s="20" t="s">
        <v>13</v>
      </c>
      <c r="T6" s="23" t="s">
        <v>13</v>
      </c>
      <c r="U6" s="15" t="s">
        <v>13</v>
      </c>
      <c r="V6" s="28" t="s">
        <v>13</v>
      </c>
      <c r="W6" s="30" t="s">
        <v>13</v>
      </c>
      <c r="X6" s="20" t="s">
        <v>13</v>
      </c>
      <c r="Y6" s="21" t="s">
        <v>13</v>
      </c>
      <c r="Z6" s="14" t="s">
        <v>13</v>
      </c>
      <c r="AA6" s="25" t="s">
        <v>13</v>
      </c>
      <c r="AB6" s="31" t="s">
        <v>13</v>
      </c>
      <c r="AC6" s="18" t="s">
        <v>13</v>
      </c>
      <c r="AD6" s="21" t="s">
        <v>13</v>
      </c>
      <c r="AE6" s="14" t="s">
        <v>13</v>
      </c>
      <c r="AF6" s="25" t="s">
        <v>13</v>
      </c>
      <c r="AG6" s="29" t="s">
        <v>13</v>
      </c>
      <c r="AH6" s="56" t="s">
        <v>13</v>
      </c>
      <c r="AI6" s="37">
        <v>312</v>
      </c>
      <c r="AJ6" s="38">
        <f t="shared" si="0"/>
        <v>0.83422459893048129</v>
      </c>
      <c r="AK6" s="39">
        <f t="shared" si="1"/>
        <v>12</v>
      </c>
      <c r="AL6" s="40">
        <f t="shared" si="2"/>
        <v>3.2085561497326207E-2</v>
      </c>
      <c r="AM6" s="41">
        <v>50</v>
      </c>
      <c r="AN6" s="42">
        <f t="shared" si="3"/>
        <v>0.13368983957219252</v>
      </c>
      <c r="AO6" s="32">
        <v>62</v>
      </c>
      <c r="AP6" s="46">
        <f t="shared" si="5"/>
        <v>0.16577540106951871</v>
      </c>
      <c r="AQ6" s="29">
        <v>324</v>
      </c>
      <c r="AR6" s="43">
        <f t="shared" si="4"/>
        <v>0.86631016042780751</v>
      </c>
      <c r="AS6" s="32" t="s">
        <v>13</v>
      </c>
      <c r="AT6" s="59" t="s">
        <v>13</v>
      </c>
      <c r="AU6" s="52">
        <v>1</v>
      </c>
      <c r="AV6" s="51">
        <v>9</v>
      </c>
      <c r="AW6" s="53">
        <v>43</v>
      </c>
      <c r="AX6" s="16">
        <f t="shared" si="6"/>
        <v>53</v>
      </c>
      <c r="AY6" s="16">
        <f t="shared" si="7"/>
        <v>321</v>
      </c>
      <c r="AZ6" s="17">
        <f t="shared" si="8"/>
        <v>0.14171122994652408</v>
      </c>
      <c r="BA6" s="52" t="s">
        <v>13</v>
      </c>
      <c r="BB6" s="51" t="s">
        <v>13</v>
      </c>
      <c r="BC6" s="53" t="s">
        <v>13</v>
      </c>
      <c r="BD6" s="33" t="s">
        <v>13</v>
      </c>
      <c r="BE6" s="47" t="s">
        <v>13</v>
      </c>
      <c r="BF6" s="25" t="s">
        <v>13</v>
      </c>
      <c r="BG6" s="25" t="s">
        <v>13</v>
      </c>
      <c r="BH6" s="25" t="s">
        <v>13</v>
      </c>
      <c r="BI6" s="25" t="s">
        <v>13</v>
      </c>
      <c r="BJ6" s="25" t="s">
        <v>13</v>
      </c>
      <c r="BK6" s="170" t="s">
        <v>13</v>
      </c>
      <c r="BL6" s="170" t="s">
        <v>13</v>
      </c>
      <c r="BM6" s="170" t="s">
        <v>13</v>
      </c>
      <c r="BN6" s="170" t="s">
        <v>13</v>
      </c>
    </row>
    <row r="7" spans="1:66" x14ac:dyDescent="0.3">
      <c r="A7" s="73">
        <v>41030</v>
      </c>
      <c r="B7" s="18" t="s">
        <v>13</v>
      </c>
      <c r="C7" s="21" t="s">
        <v>13</v>
      </c>
      <c r="D7" s="14" t="s">
        <v>13</v>
      </c>
      <c r="E7" s="25" t="s">
        <v>13</v>
      </c>
      <c r="F7" s="29" t="s">
        <v>13</v>
      </c>
      <c r="G7" s="33" t="s">
        <v>13</v>
      </c>
      <c r="H7" s="34" t="s">
        <v>13</v>
      </c>
      <c r="I7" s="33" t="s">
        <v>13</v>
      </c>
      <c r="J7" s="33" t="s">
        <v>13</v>
      </c>
      <c r="K7" s="33" t="s">
        <v>13</v>
      </c>
      <c r="L7" s="33" t="s">
        <v>13</v>
      </c>
      <c r="M7" s="33" t="s">
        <v>13</v>
      </c>
      <c r="N7" s="34" t="s">
        <v>13</v>
      </c>
      <c r="O7" s="20" t="s">
        <v>13</v>
      </c>
      <c r="P7" s="23" t="s">
        <v>13</v>
      </c>
      <c r="Q7" s="15" t="s">
        <v>13</v>
      </c>
      <c r="R7" s="27" t="s">
        <v>13</v>
      </c>
      <c r="S7" s="20" t="s">
        <v>13</v>
      </c>
      <c r="T7" s="23" t="s">
        <v>13</v>
      </c>
      <c r="U7" s="15" t="s">
        <v>13</v>
      </c>
      <c r="V7" s="28" t="s">
        <v>13</v>
      </c>
      <c r="W7" s="30" t="s">
        <v>13</v>
      </c>
      <c r="X7" s="20" t="s">
        <v>13</v>
      </c>
      <c r="Y7" s="21" t="s">
        <v>13</v>
      </c>
      <c r="Z7" s="14" t="s">
        <v>13</v>
      </c>
      <c r="AA7" s="25" t="s">
        <v>13</v>
      </c>
      <c r="AB7" s="31" t="s">
        <v>13</v>
      </c>
      <c r="AC7" s="18" t="s">
        <v>13</v>
      </c>
      <c r="AD7" s="21" t="s">
        <v>13</v>
      </c>
      <c r="AE7" s="14" t="s">
        <v>13</v>
      </c>
      <c r="AF7" s="25" t="s">
        <v>13</v>
      </c>
      <c r="AG7" s="29" t="s">
        <v>13</v>
      </c>
      <c r="AH7" s="56" t="s">
        <v>13</v>
      </c>
      <c r="AI7" s="37">
        <v>298</v>
      </c>
      <c r="AJ7" s="38">
        <f t="shared" si="0"/>
        <v>0.79892761394101874</v>
      </c>
      <c r="AK7" s="39">
        <f t="shared" si="1"/>
        <v>15</v>
      </c>
      <c r="AL7" s="40">
        <f t="shared" si="2"/>
        <v>4.0214477211796246E-2</v>
      </c>
      <c r="AM7" s="41">
        <v>60</v>
      </c>
      <c r="AN7" s="42">
        <f t="shared" si="3"/>
        <v>0.16085790884718498</v>
      </c>
      <c r="AO7" s="32">
        <v>75</v>
      </c>
      <c r="AP7" s="46">
        <f t="shared" si="5"/>
        <v>0.20107238605898123</v>
      </c>
      <c r="AQ7" s="29">
        <v>313</v>
      </c>
      <c r="AR7" s="43">
        <f t="shared" si="4"/>
        <v>0.83914209115281502</v>
      </c>
      <c r="AS7" s="32" t="s">
        <v>13</v>
      </c>
      <c r="AT7" s="59" t="s">
        <v>13</v>
      </c>
      <c r="AU7" s="52">
        <v>5</v>
      </c>
      <c r="AV7" s="51">
        <v>31</v>
      </c>
      <c r="AW7" s="53">
        <v>21</v>
      </c>
      <c r="AX7" s="16">
        <f t="shared" si="6"/>
        <v>57</v>
      </c>
      <c r="AY7" s="16">
        <f t="shared" si="7"/>
        <v>316</v>
      </c>
      <c r="AZ7" s="17">
        <f t="shared" si="8"/>
        <v>0.15281501340482573</v>
      </c>
      <c r="BA7" s="52" t="s">
        <v>13</v>
      </c>
      <c r="BB7" s="51" t="s">
        <v>13</v>
      </c>
      <c r="BC7" s="53" t="s">
        <v>13</v>
      </c>
      <c r="BD7" s="33" t="s">
        <v>13</v>
      </c>
      <c r="BE7" s="47" t="s">
        <v>13</v>
      </c>
      <c r="BF7" s="25" t="s">
        <v>13</v>
      </c>
      <c r="BG7" s="25" t="s">
        <v>13</v>
      </c>
      <c r="BH7" s="25" t="s">
        <v>13</v>
      </c>
      <c r="BI7" s="25" t="s">
        <v>13</v>
      </c>
      <c r="BJ7" s="25" t="s">
        <v>13</v>
      </c>
      <c r="BK7" s="170" t="s">
        <v>13</v>
      </c>
      <c r="BL7" s="170" t="s">
        <v>13</v>
      </c>
      <c r="BM7" s="170" t="s">
        <v>13</v>
      </c>
      <c r="BN7" s="170" t="s">
        <v>13</v>
      </c>
    </row>
    <row r="8" spans="1:66" x14ac:dyDescent="0.3">
      <c r="A8" s="73">
        <v>41061</v>
      </c>
      <c r="B8" s="18" t="s">
        <v>13</v>
      </c>
      <c r="C8" s="21" t="s">
        <v>13</v>
      </c>
      <c r="D8" s="14" t="s">
        <v>13</v>
      </c>
      <c r="E8" s="25" t="s">
        <v>13</v>
      </c>
      <c r="F8" s="29" t="s">
        <v>13</v>
      </c>
      <c r="G8" s="33" t="s">
        <v>13</v>
      </c>
      <c r="H8" s="34" t="s">
        <v>13</v>
      </c>
      <c r="I8" s="33" t="s">
        <v>13</v>
      </c>
      <c r="J8" s="33" t="s">
        <v>13</v>
      </c>
      <c r="K8" s="33" t="s">
        <v>13</v>
      </c>
      <c r="L8" s="33" t="s">
        <v>13</v>
      </c>
      <c r="M8" s="33" t="s">
        <v>13</v>
      </c>
      <c r="N8" s="34" t="s">
        <v>13</v>
      </c>
      <c r="O8" s="20" t="s">
        <v>13</v>
      </c>
      <c r="P8" s="23" t="s">
        <v>13</v>
      </c>
      <c r="Q8" s="15" t="s">
        <v>13</v>
      </c>
      <c r="R8" s="27" t="s">
        <v>13</v>
      </c>
      <c r="S8" s="20" t="s">
        <v>13</v>
      </c>
      <c r="T8" s="23" t="s">
        <v>13</v>
      </c>
      <c r="U8" s="15" t="s">
        <v>13</v>
      </c>
      <c r="V8" s="28" t="s">
        <v>13</v>
      </c>
      <c r="W8" s="30" t="s">
        <v>13</v>
      </c>
      <c r="X8" s="20" t="s">
        <v>13</v>
      </c>
      <c r="Y8" s="21" t="s">
        <v>13</v>
      </c>
      <c r="Z8" s="14" t="s">
        <v>13</v>
      </c>
      <c r="AA8" s="25" t="s">
        <v>13</v>
      </c>
      <c r="AB8" s="31" t="s">
        <v>13</v>
      </c>
      <c r="AC8" s="18" t="s">
        <v>13</v>
      </c>
      <c r="AD8" s="21" t="s">
        <v>13</v>
      </c>
      <c r="AE8" s="14" t="s">
        <v>13</v>
      </c>
      <c r="AF8" s="25" t="s">
        <v>13</v>
      </c>
      <c r="AG8" s="29" t="s">
        <v>13</v>
      </c>
      <c r="AH8" s="56" t="s">
        <v>13</v>
      </c>
      <c r="AI8" s="37">
        <v>225</v>
      </c>
      <c r="AJ8" s="38">
        <f t="shared" si="0"/>
        <v>0.78947368421052633</v>
      </c>
      <c r="AK8" s="39">
        <f t="shared" si="1"/>
        <v>6</v>
      </c>
      <c r="AL8" s="40">
        <f t="shared" si="2"/>
        <v>2.1052631578947368E-2</v>
      </c>
      <c r="AM8" s="41">
        <v>54</v>
      </c>
      <c r="AN8" s="42">
        <f t="shared" si="3"/>
        <v>0.18947368421052632</v>
      </c>
      <c r="AO8" s="32">
        <v>60</v>
      </c>
      <c r="AP8" s="46">
        <f t="shared" si="5"/>
        <v>0.21052631578947367</v>
      </c>
      <c r="AQ8" s="29">
        <v>231</v>
      </c>
      <c r="AR8" s="43">
        <f t="shared" si="4"/>
        <v>0.81052631578947365</v>
      </c>
      <c r="AS8" s="32" t="s">
        <v>13</v>
      </c>
      <c r="AT8" s="59" t="s">
        <v>13</v>
      </c>
      <c r="AU8" s="52">
        <v>1</v>
      </c>
      <c r="AV8" s="51">
        <v>16</v>
      </c>
      <c r="AW8" s="53">
        <v>16</v>
      </c>
      <c r="AX8" s="16">
        <f t="shared" si="6"/>
        <v>33</v>
      </c>
      <c r="AY8" s="16">
        <f t="shared" si="7"/>
        <v>252</v>
      </c>
      <c r="AZ8" s="17">
        <f t="shared" si="8"/>
        <v>0.11578947368421053</v>
      </c>
      <c r="BA8" s="52" t="s">
        <v>13</v>
      </c>
      <c r="BB8" s="51" t="s">
        <v>13</v>
      </c>
      <c r="BC8" s="53" t="s">
        <v>13</v>
      </c>
      <c r="BD8" s="33" t="s">
        <v>13</v>
      </c>
      <c r="BE8" s="47" t="s">
        <v>13</v>
      </c>
      <c r="BF8" s="25" t="s">
        <v>13</v>
      </c>
      <c r="BG8" s="25" t="s">
        <v>13</v>
      </c>
      <c r="BH8" s="25" t="s">
        <v>13</v>
      </c>
      <c r="BI8" s="25" t="s">
        <v>13</v>
      </c>
      <c r="BJ8" s="25" t="s">
        <v>13</v>
      </c>
      <c r="BK8" s="170" t="s">
        <v>13</v>
      </c>
      <c r="BL8" s="170" t="s">
        <v>13</v>
      </c>
      <c r="BM8" s="170" t="s">
        <v>13</v>
      </c>
      <c r="BN8" s="170" t="s">
        <v>13</v>
      </c>
    </row>
    <row r="9" spans="1:66" x14ac:dyDescent="0.3">
      <c r="A9" s="73">
        <v>41091</v>
      </c>
      <c r="B9" s="18" t="s">
        <v>13</v>
      </c>
      <c r="C9" s="21" t="s">
        <v>13</v>
      </c>
      <c r="D9" s="14" t="s">
        <v>13</v>
      </c>
      <c r="E9" s="25" t="s">
        <v>13</v>
      </c>
      <c r="F9" s="29" t="s">
        <v>13</v>
      </c>
      <c r="G9" s="33" t="s">
        <v>13</v>
      </c>
      <c r="H9" s="34" t="s">
        <v>13</v>
      </c>
      <c r="I9" s="33" t="s">
        <v>13</v>
      </c>
      <c r="J9" s="33" t="s">
        <v>13</v>
      </c>
      <c r="K9" s="33" t="s">
        <v>13</v>
      </c>
      <c r="L9" s="33" t="s">
        <v>13</v>
      </c>
      <c r="M9" s="33" t="s">
        <v>13</v>
      </c>
      <c r="N9" s="34" t="s">
        <v>13</v>
      </c>
      <c r="O9" s="20" t="s">
        <v>13</v>
      </c>
      <c r="P9" s="23" t="s">
        <v>13</v>
      </c>
      <c r="Q9" s="15" t="s">
        <v>13</v>
      </c>
      <c r="R9" s="27" t="s">
        <v>13</v>
      </c>
      <c r="S9" s="20" t="s">
        <v>13</v>
      </c>
      <c r="T9" s="23" t="s">
        <v>13</v>
      </c>
      <c r="U9" s="15" t="s">
        <v>13</v>
      </c>
      <c r="V9" s="28" t="s">
        <v>13</v>
      </c>
      <c r="W9" s="30" t="s">
        <v>13</v>
      </c>
      <c r="X9" s="20" t="s">
        <v>13</v>
      </c>
      <c r="Y9" s="21" t="s">
        <v>13</v>
      </c>
      <c r="Z9" s="14" t="s">
        <v>13</v>
      </c>
      <c r="AA9" s="25" t="s">
        <v>13</v>
      </c>
      <c r="AB9" s="31" t="s">
        <v>13</v>
      </c>
      <c r="AC9" s="18" t="s">
        <v>13</v>
      </c>
      <c r="AD9" s="21" t="s">
        <v>13</v>
      </c>
      <c r="AE9" s="14" t="s">
        <v>13</v>
      </c>
      <c r="AF9" s="25" t="s">
        <v>13</v>
      </c>
      <c r="AG9" s="29" t="s">
        <v>13</v>
      </c>
      <c r="AH9" s="56" t="s">
        <v>13</v>
      </c>
      <c r="AI9" s="37">
        <v>368</v>
      </c>
      <c r="AJ9" s="38">
        <f t="shared" si="0"/>
        <v>0.85780885780885785</v>
      </c>
      <c r="AK9" s="39">
        <f t="shared" si="1"/>
        <v>25</v>
      </c>
      <c r="AL9" s="40">
        <f t="shared" si="2"/>
        <v>5.8275058275058272E-2</v>
      </c>
      <c r="AM9" s="41">
        <v>36</v>
      </c>
      <c r="AN9" s="42">
        <f t="shared" si="3"/>
        <v>8.3916083916083919E-2</v>
      </c>
      <c r="AO9" s="32">
        <v>61</v>
      </c>
      <c r="AP9" s="46">
        <f t="shared" si="5"/>
        <v>0.14219114219114218</v>
      </c>
      <c r="AQ9" s="29">
        <v>393</v>
      </c>
      <c r="AR9" s="43">
        <f t="shared" si="4"/>
        <v>0.91608391608391604</v>
      </c>
      <c r="AS9" s="32" t="s">
        <v>13</v>
      </c>
      <c r="AT9" s="59" t="s">
        <v>13</v>
      </c>
      <c r="AU9" s="52">
        <v>0</v>
      </c>
      <c r="AV9" s="51">
        <v>74</v>
      </c>
      <c r="AW9" s="53">
        <v>23</v>
      </c>
      <c r="AX9" s="16">
        <f t="shared" si="6"/>
        <v>97</v>
      </c>
      <c r="AY9" s="16">
        <f t="shared" si="7"/>
        <v>332</v>
      </c>
      <c r="AZ9" s="17">
        <f t="shared" si="8"/>
        <v>0.22610722610722611</v>
      </c>
      <c r="BA9" s="52" t="s">
        <v>13</v>
      </c>
      <c r="BB9" s="51" t="s">
        <v>13</v>
      </c>
      <c r="BC9" s="53" t="s">
        <v>13</v>
      </c>
      <c r="BD9" s="33" t="s">
        <v>13</v>
      </c>
      <c r="BE9" s="47" t="s">
        <v>13</v>
      </c>
      <c r="BF9" s="25" t="s">
        <v>13</v>
      </c>
      <c r="BG9" s="25" t="s">
        <v>13</v>
      </c>
      <c r="BH9" s="25" t="s">
        <v>13</v>
      </c>
      <c r="BI9" s="25" t="s">
        <v>13</v>
      </c>
      <c r="BJ9" s="25" t="s">
        <v>13</v>
      </c>
      <c r="BK9" s="170" t="s">
        <v>13</v>
      </c>
      <c r="BL9" s="170" t="s">
        <v>13</v>
      </c>
      <c r="BM9" s="170" t="s">
        <v>13</v>
      </c>
      <c r="BN9" s="170" t="s">
        <v>13</v>
      </c>
    </row>
    <row r="10" spans="1:66" x14ac:dyDescent="0.3">
      <c r="A10" s="73">
        <v>41122</v>
      </c>
      <c r="B10" s="18" t="s">
        <v>13</v>
      </c>
      <c r="C10" s="21" t="s">
        <v>13</v>
      </c>
      <c r="D10" s="14" t="s">
        <v>13</v>
      </c>
      <c r="E10" s="25" t="s">
        <v>13</v>
      </c>
      <c r="F10" s="29" t="s">
        <v>13</v>
      </c>
      <c r="G10" s="33" t="s">
        <v>13</v>
      </c>
      <c r="H10" s="34" t="s">
        <v>13</v>
      </c>
      <c r="I10" s="33" t="s">
        <v>13</v>
      </c>
      <c r="J10" s="33" t="s">
        <v>13</v>
      </c>
      <c r="K10" s="33" t="s">
        <v>13</v>
      </c>
      <c r="L10" s="33" t="s">
        <v>13</v>
      </c>
      <c r="M10" s="33" t="s">
        <v>13</v>
      </c>
      <c r="N10" s="34" t="s">
        <v>13</v>
      </c>
      <c r="O10" s="20" t="s">
        <v>13</v>
      </c>
      <c r="P10" s="23" t="s">
        <v>13</v>
      </c>
      <c r="Q10" s="15" t="s">
        <v>13</v>
      </c>
      <c r="R10" s="27" t="s">
        <v>13</v>
      </c>
      <c r="S10" s="20" t="s">
        <v>13</v>
      </c>
      <c r="T10" s="23" t="s">
        <v>13</v>
      </c>
      <c r="U10" s="15" t="s">
        <v>13</v>
      </c>
      <c r="V10" s="28" t="s">
        <v>13</v>
      </c>
      <c r="W10" s="30" t="s">
        <v>13</v>
      </c>
      <c r="X10" s="20" t="s">
        <v>13</v>
      </c>
      <c r="Y10" s="21" t="s">
        <v>13</v>
      </c>
      <c r="Z10" s="14" t="s">
        <v>13</v>
      </c>
      <c r="AA10" s="25" t="s">
        <v>13</v>
      </c>
      <c r="AB10" s="31" t="s">
        <v>13</v>
      </c>
      <c r="AC10" s="18" t="s">
        <v>13</v>
      </c>
      <c r="AD10" s="21" t="s">
        <v>13</v>
      </c>
      <c r="AE10" s="14" t="s">
        <v>13</v>
      </c>
      <c r="AF10" s="25" t="s">
        <v>13</v>
      </c>
      <c r="AG10" s="29" t="s">
        <v>13</v>
      </c>
      <c r="AH10" s="56" t="s">
        <v>13</v>
      </c>
      <c r="AI10" s="37">
        <v>339</v>
      </c>
      <c r="AJ10" s="38">
        <f t="shared" si="0"/>
        <v>0.85822784810126584</v>
      </c>
      <c r="AK10" s="39">
        <f t="shared" si="1"/>
        <v>9</v>
      </c>
      <c r="AL10" s="40">
        <f t="shared" si="2"/>
        <v>2.2784810126582278E-2</v>
      </c>
      <c r="AM10" s="41">
        <v>47</v>
      </c>
      <c r="AN10" s="42">
        <f t="shared" si="3"/>
        <v>0.11898734177215189</v>
      </c>
      <c r="AO10" s="32">
        <v>56</v>
      </c>
      <c r="AP10" s="46">
        <f t="shared" si="5"/>
        <v>0.14177215189873418</v>
      </c>
      <c r="AQ10" s="29">
        <v>348</v>
      </c>
      <c r="AR10" s="43">
        <f t="shared" si="4"/>
        <v>0.88101265822784813</v>
      </c>
      <c r="AS10" s="32" t="s">
        <v>13</v>
      </c>
      <c r="AT10" s="59" t="s">
        <v>13</v>
      </c>
      <c r="AU10" s="52">
        <v>0</v>
      </c>
      <c r="AV10" s="51">
        <v>55</v>
      </c>
      <c r="AW10" s="53">
        <v>26</v>
      </c>
      <c r="AX10" s="16">
        <f t="shared" si="6"/>
        <v>81</v>
      </c>
      <c r="AY10" s="16">
        <f t="shared" si="7"/>
        <v>314</v>
      </c>
      <c r="AZ10" s="17">
        <f t="shared" si="8"/>
        <v>0.20506329113924052</v>
      </c>
      <c r="BA10" s="52" t="s">
        <v>13</v>
      </c>
      <c r="BB10" s="51" t="s">
        <v>13</v>
      </c>
      <c r="BC10" s="53" t="s">
        <v>13</v>
      </c>
      <c r="BD10" s="33" t="s">
        <v>13</v>
      </c>
      <c r="BE10" s="47" t="s">
        <v>13</v>
      </c>
      <c r="BF10" s="25" t="s">
        <v>13</v>
      </c>
      <c r="BG10" s="25" t="s">
        <v>13</v>
      </c>
      <c r="BH10" s="25" t="s">
        <v>13</v>
      </c>
      <c r="BI10" s="25" t="s">
        <v>13</v>
      </c>
      <c r="BJ10" s="25" t="s">
        <v>13</v>
      </c>
      <c r="BK10" s="170" t="s">
        <v>13</v>
      </c>
      <c r="BL10" s="170" t="s">
        <v>13</v>
      </c>
      <c r="BM10" s="170" t="s">
        <v>13</v>
      </c>
      <c r="BN10" s="170" t="s">
        <v>13</v>
      </c>
    </row>
    <row r="11" spans="1:66" x14ac:dyDescent="0.3">
      <c r="A11" s="73">
        <v>41153</v>
      </c>
      <c r="B11" s="18" t="s">
        <v>13</v>
      </c>
      <c r="C11" s="21" t="s">
        <v>13</v>
      </c>
      <c r="D11" s="14" t="s">
        <v>13</v>
      </c>
      <c r="E11" s="25" t="s">
        <v>13</v>
      </c>
      <c r="F11" s="29" t="s">
        <v>13</v>
      </c>
      <c r="G11" s="33" t="s">
        <v>13</v>
      </c>
      <c r="H11" s="34" t="s">
        <v>13</v>
      </c>
      <c r="I11" s="33" t="s">
        <v>13</v>
      </c>
      <c r="J11" s="33" t="s">
        <v>13</v>
      </c>
      <c r="K11" s="33" t="s">
        <v>13</v>
      </c>
      <c r="L11" s="33" t="s">
        <v>13</v>
      </c>
      <c r="M11" s="33" t="s">
        <v>13</v>
      </c>
      <c r="N11" s="34" t="s">
        <v>13</v>
      </c>
      <c r="O11" s="20" t="s">
        <v>13</v>
      </c>
      <c r="P11" s="23" t="s">
        <v>13</v>
      </c>
      <c r="Q11" s="15" t="s">
        <v>13</v>
      </c>
      <c r="R11" s="27" t="s">
        <v>13</v>
      </c>
      <c r="S11" s="20" t="s">
        <v>13</v>
      </c>
      <c r="T11" s="23" t="s">
        <v>13</v>
      </c>
      <c r="U11" s="15" t="s">
        <v>13</v>
      </c>
      <c r="V11" s="28" t="s">
        <v>13</v>
      </c>
      <c r="W11" s="30" t="s">
        <v>13</v>
      </c>
      <c r="X11" s="20" t="s">
        <v>13</v>
      </c>
      <c r="Y11" s="21" t="s">
        <v>13</v>
      </c>
      <c r="Z11" s="14" t="s">
        <v>13</v>
      </c>
      <c r="AA11" s="25" t="s">
        <v>13</v>
      </c>
      <c r="AB11" s="31" t="s">
        <v>13</v>
      </c>
      <c r="AC11" s="18" t="s">
        <v>13</v>
      </c>
      <c r="AD11" s="21" t="s">
        <v>13</v>
      </c>
      <c r="AE11" s="14" t="s">
        <v>13</v>
      </c>
      <c r="AF11" s="25" t="s">
        <v>13</v>
      </c>
      <c r="AG11" s="29" t="s">
        <v>13</v>
      </c>
      <c r="AH11" s="56" t="s">
        <v>13</v>
      </c>
      <c r="AI11" s="37">
        <v>408</v>
      </c>
      <c r="AJ11" s="38">
        <f t="shared" si="0"/>
        <v>0.86440677966101698</v>
      </c>
      <c r="AK11" s="39">
        <f t="shared" si="1"/>
        <v>15</v>
      </c>
      <c r="AL11" s="40">
        <f t="shared" si="2"/>
        <v>3.1779661016949151E-2</v>
      </c>
      <c r="AM11" s="41">
        <v>49</v>
      </c>
      <c r="AN11" s="42">
        <f t="shared" si="3"/>
        <v>0.1038135593220339</v>
      </c>
      <c r="AO11" s="32">
        <v>64</v>
      </c>
      <c r="AP11" s="46">
        <f t="shared" si="5"/>
        <v>0.13559322033898305</v>
      </c>
      <c r="AQ11" s="29">
        <v>423</v>
      </c>
      <c r="AR11" s="43">
        <f t="shared" si="4"/>
        <v>0.89618644067796616</v>
      </c>
      <c r="AS11" s="32" t="s">
        <v>13</v>
      </c>
      <c r="AT11" s="59" t="s">
        <v>13</v>
      </c>
      <c r="AU11" s="52">
        <v>64</v>
      </c>
      <c r="AV11" s="51">
        <v>21</v>
      </c>
      <c r="AW11" s="53">
        <v>78</v>
      </c>
      <c r="AX11" s="16">
        <f t="shared" si="6"/>
        <v>163</v>
      </c>
      <c r="AY11" s="16">
        <f t="shared" si="7"/>
        <v>309</v>
      </c>
      <c r="AZ11" s="17">
        <f t="shared" si="8"/>
        <v>0.34533898305084748</v>
      </c>
      <c r="BA11" s="52" t="s">
        <v>13</v>
      </c>
      <c r="BB11" s="51" t="s">
        <v>13</v>
      </c>
      <c r="BC11" s="53" t="s">
        <v>13</v>
      </c>
      <c r="BD11" s="33" t="s">
        <v>13</v>
      </c>
      <c r="BE11" s="47" t="s">
        <v>13</v>
      </c>
      <c r="BF11" s="25" t="s">
        <v>13</v>
      </c>
      <c r="BG11" s="25" t="s">
        <v>13</v>
      </c>
      <c r="BH11" s="25" t="s">
        <v>13</v>
      </c>
      <c r="BI11" s="25" t="s">
        <v>13</v>
      </c>
      <c r="BJ11" s="25" t="s">
        <v>13</v>
      </c>
      <c r="BK11" s="170" t="s">
        <v>13</v>
      </c>
      <c r="BL11" s="170" t="s">
        <v>13</v>
      </c>
      <c r="BM11" s="170" t="s">
        <v>13</v>
      </c>
      <c r="BN11" s="170" t="s">
        <v>13</v>
      </c>
    </row>
    <row r="12" spans="1:66" x14ac:dyDescent="0.3">
      <c r="A12" s="73">
        <v>41183</v>
      </c>
      <c r="B12" s="18" t="s">
        <v>13</v>
      </c>
      <c r="C12" s="21" t="s">
        <v>13</v>
      </c>
      <c r="D12" s="14" t="s">
        <v>13</v>
      </c>
      <c r="E12" s="25" t="s">
        <v>13</v>
      </c>
      <c r="F12" s="29" t="s">
        <v>13</v>
      </c>
      <c r="G12" s="33" t="s">
        <v>13</v>
      </c>
      <c r="H12" s="34" t="s">
        <v>13</v>
      </c>
      <c r="I12" s="33" t="s">
        <v>13</v>
      </c>
      <c r="J12" s="33" t="s">
        <v>13</v>
      </c>
      <c r="K12" s="33" t="s">
        <v>13</v>
      </c>
      <c r="L12" s="33" t="s">
        <v>13</v>
      </c>
      <c r="M12" s="33" t="s">
        <v>13</v>
      </c>
      <c r="N12" s="34" t="s">
        <v>13</v>
      </c>
      <c r="O12" s="20" t="s">
        <v>13</v>
      </c>
      <c r="P12" s="23" t="s">
        <v>13</v>
      </c>
      <c r="Q12" s="15" t="s">
        <v>13</v>
      </c>
      <c r="R12" s="27" t="s">
        <v>13</v>
      </c>
      <c r="S12" s="20" t="s">
        <v>13</v>
      </c>
      <c r="T12" s="23" t="s">
        <v>13</v>
      </c>
      <c r="U12" s="15" t="s">
        <v>13</v>
      </c>
      <c r="V12" s="28" t="s">
        <v>13</v>
      </c>
      <c r="W12" s="30" t="s">
        <v>13</v>
      </c>
      <c r="X12" s="20" t="s">
        <v>13</v>
      </c>
      <c r="Y12" s="21" t="s">
        <v>13</v>
      </c>
      <c r="Z12" s="14" t="s">
        <v>13</v>
      </c>
      <c r="AA12" s="25" t="s">
        <v>13</v>
      </c>
      <c r="AB12" s="31" t="s">
        <v>13</v>
      </c>
      <c r="AC12" s="18" t="s">
        <v>13</v>
      </c>
      <c r="AD12" s="21" t="s">
        <v>13</v>
      </c>
      <c r="AE12" s="14" t="s">
        <v>13</v>
      </c>
      <c r="AF12" s="25" t="s">
        <v>13</v>
      </c>
      <c r="AG12" s="29" t="s">
        <v>13</v>
      </c>
      <c r="AH12" s="56" t="s">
        <v>13</v>
      </c>
      <c r="AI12" s="37">
        <v>358</v>
      </c>
      <c r="AJ12" s="38">
        <f t="shared" si="0"/>
        <v>0.78508771929824561</v>
      </c>
      <c r="AK12" s="39">
        <f t="shared" si="1"/>
        <v>29</v>
      </c>
      <c r="AL12" s="40">
        <f t="shared" si="2"/>
        <v>6.3596491228070179E-2</v>
      </c>
      <c r="AM12" s="41">
        <v>69</v>
      </c>
      <c r="AN12" s="42">
        <f t="shared" si="3"/>
        <v>0.15131578947368421</v>
      </c>
      <c r="AO12" s="32">
        <v>98</v>
      </c>
      <c r="AP12" s="46">
        <f t="shared" si="5"/>
        <v>0.21491228070175439</v>
      </c>
      <c r="AQ12" s="29">
        <v>387</v>
      </c>
      <c r="AR12" s="43">
        <f t="shared" si="4"/>
        <v>0.84868421052631582</v>
      </c>
      <c r="AS12" s="32" t="s">
        <v>13</v>
      </c>
      <c r="AT12" s="59" t="s">
        <v>13</v>
      </c>
      <c r="AU12" s="52">
        <v>3</v>
      </c>
      <c r="AV12" s="51">
        <v>18</v>
      </c>
      <c r="AW12" s="53">
        <v>33</v>
      </c>
      <c r="AX12" s="16">
        <f t="shared" si="6"/>
        <v>54</v>
      </c>
      <c r="AY12" s="16">
        <f t="shared" si="7"/>
        <v>402</v>
      </c>
      <c r="AZ12" s="17">
        <f t="shared" si="8"/>
        <v>0.11842105263157894</v>
      </c>
      <c r="BA12" s="52" t="s">
        <v>13</v>
      </c>
      <c r="BB12" s="51" t="s">
        <v>13</v>
      </c>
      <c r="BC12" s="53" t="s">
        <v>13</v>
      </c>
      <c r="BD12" s="33" t="s">
        <v>13</v>
      </c>
      <c r="BE12" s="47" t="s">
        <v>13</v>
      </c>
      <c r="BF12" s="25" t="s">
        <v>13</v>
      </c>
      <c r="BG12" s="25" t="s">
        <v>13</v>
      </c>
      <c r="BH12" s="25" t="s">
        <v>13</v>
      </c>
      <c r="BI12" s="25" t="s">
        <v>13</v>
      </c>
      <c r="BJ12" s="25" t="s">
        <v>13</v>
      </c>
      <c r="BK12" s="170" t="s">
        <v>13</v>
      </c>
      <c r="BL12" s="170" t="s">
        <v>13</v>
      </c>
      <c r="BM12" s="170" t="s">
        <v>13</v>
      </c>
      <c r="BN12" s="170" t="s">
        <v>13</v>
      </c>
    </row>
    <row r="13" spans="1:66" x14ac:dyDescent="0.3">
      <c r="A13" s="73">
        <v>41214</v>
      </c>
      <c r="B13" s="18" t="s">
        <v>13</v>
      </c>
      <c r="C13" s="21" t="s">
        <v>13</v>
      </c>
      <c r="D13" s="14" t="s">
        <v>13</v>
      </c>
      <c r="E13" s="25" t="s">
        <v>13</v>
      </c>
      <c r="F13" s="29" t="s">
        <v>13</v>
      </c>
      <c r="G13" s="33" t="s">
        <v>13</v>
      </c>
      <c r="H13" s="34" t="s">
        <v>13</v>
      </c>
      <c r="I13" s="33" t="s">
        <v>13</v>
      </c>
      <c r="J13" s="33" t="s">
        <v>13</v>
      </c>
      <c r="K13" s="33" t="s">
        <v>13</v>
      </c>
      <c r="L13" s="33" t="s">
        <v>13</v>
      </c>
      <c r="M13" s="33" t="s">
        <v>13</v>
      </c>
      <c r="N13" s="34" t="s">
        <v>13</v>
      </c>
      <c r="O13" s="20" t="s">
        <v>13</v>
      </c>
      <c r="P13" s="23" t="s">
        <v>13</v>
      </c>
      <c r="Q13" s="15" t="s">
        <v>13</v>
      </c>
      <c r="R13" s="27" t="s">
        <v>13</v>
      </c>
      <c r="S13" s="20" t="s">
        <v>13</v>
      </c>
      <c r="T13" s="23" t="s">
        <v>13</v>
      </c>
      <c r="U13" s="15" t="s">
        <v>13</v>
      </c>
      <c r="V13" s="28" t="s">
        <v>13</v>
      </c>
      <c r="W13" s="30" t="s">
        <v>13</v>
      </c>
      <c r="X13" s="20" t="s">
        <v>13</v>
      </c>
      <c r="Y13" s="21" t="s">
        <v>13</v>
      </c>
      <c r="Z13" s="14" t="s">
        <v>13</v>
      </c>
      <c r="AA13" s="25" t="s">
        <v>13</v>
      </c>
      <c r="AB13" s="31" t="s">
        <v>13</v>
      </c>
      <c r="AC13" s="18" t="s">
        <v>13</v>
      </c>
      <c r="AD13" s="21" t="s">
        <v>13</v>
      </c>
      <c r="AE13" s="14" t="s">
        <v>13</v>
      </c>
      <c r="AF13" s="25" t="s">
        <v>13</v>
      </c>
      <c r="AG13" s="29" t="s">
        <v>13</v>
      </c>
      <c r="AH13" s="56" t="s">
        <v>13</v>
      </c>
      <c r="AI13" s="37">
        <v>387</v>
      </c>
      <c r="AJ13" s="38">
        <f t="shared" si="0"/>
        <v>0.77400000000000002</v>
      </c>
      <c r="AK13" s="39">
        <f t="shared" si="1"/>
        <v>34</v>
      </c>
      <c r="AL13" s="40">
        <f t="shared" si="2"/>
        <v>6.8000000000000005E-2</v>
      </c>
      <c r="AM13" s="41">
        <v>79</v>
      </c>
      <c r="AN13" s="42">
        <f t="shared" si="3"/>
        <v>0.158</v>
      </c>
      <c r="AO13" s="32">
        <v>113</v>
      </c>
      <c r="AP13" s="46">
        <f t="shared" si="5"/>
        <v>0.22600000000000001</v>
      </c>
      <c r="AQ13" s="29">
        <v>421</v>
      </c>
      <c r="AR13" s="43">
        <f t="shared" si="4"/>
        <v>0.84199999999999997</v>
      </c>
      <c r="AS13" s="32" t="s">
        <v>13</v>
      </c>
      <c r="AT13" s="59" t="s">
        <v>13</v>
      </c>
      <c r="AU13" s="52">
        <v>3</v>
      </c>
      <c r="AV13" s="51">
        <v>15</v>
      </c>
      <c r="AW13" s="53">
        <v>39</v>
      </c>
      <c r="AX13" s="16">
        <f t="shared" si="6"/>
        <v>57</v>
      </c>
      <c r="AY13" s="16">
        <f t="shared" si="7"/>
        <v>443</v>
      </c>
      <c r="AZ13" s="17">
        <f t="shared" si="8"/>
        <v>0.114</v>
      </c>
      <c r="BA13" s="52" t="s">
        <v>13</v>
      </c>
      <c r="BB13" s="51" t="s">
        <v>13</v>
      </c>
      <c r="BC13" s="53" t="s">
        <v>13</v>
      </c>
      <c r="BD13" s="33" t="s">
        <v>13</v>
      </c>
      <c r="BE13" s="47" t="s">
        <v>13</v>
      </c>
      <c r="BF13" s="25" t="s">
        <v>13</v>
      </c>
      <c r="BG13" s="25" t="s">
        <v>13</v>
      </c>
      <c r="BH13" s="25" t="s">
        <v>13</v>
      </c>
      <c r="BI13" s="25" t="s">
        <v>13</v>
      </c>
      <c r="BJ13" s="25" t="s">
        <v>13</v>
      </c>
      <c r="BK13" s="170" t="s">
        <v>13</v>
      </c>
      <c r="BL13" s="170" t="s">
        <v>13</v>
      </c>
      <c r="BM13" s="170" t="s">
        <v>13</v>
      </c>
      <c r="BN13" s="170" t="s">
        <v>13</v>
      </c>
    </row>
    <row r="14" spans="1:66" x14ac:dyDescent="0.3">
      <c r="A14" s="73">
        <v>41244</v>
      </c>
      <c r="B14" s="18" t="s">
        <v>13</v>
      </c>
      <c r="C14" s="21" t="s">
        <v>13</v>
      </c>
      <c r="D14" s="14" t="s">
        <v>13</v>
      </c>
      <c r="E14" s="25" t="s">
        <v>13</v>
      </c>
      <c r="F14" s="29" t="s">
        <v>13</v>
      </c>
      <c r="G14" s="33" t="s">
        <v>13</v>
      </c>
      <c r="H14" s="34" t="s">
        <v>13</v>
      </c>
      <c r="I14" s="33" t="s">
        <v>13</v>
      </c>
      <c r="J14" s="33" t="s">
        <v>13</v>
      </c>
      <c r="K14" s="33" t="s">
        <v>13</v>
      </c>
      <c r="L14" s="33" t="s">
        <v>13</v>
      </c>
      <c r="M14" s="33" t="s">
        <v>13</v>
      </c>
      <c r="N14" s="34" t="s">
        <v>13</v>
      </c>
      <c r="O14" s="20" t="s">
        <v>13</v>
      </c>
      <c r="P14" s="23" t="s">
        <v>13</v>
      </c>
      <c r="Q14" s="15" t="s">
        <v>13</v>
      </c>
      <c r="R14" s="27" t="s">
        <v>13</v>
      </c>
      <c r="S14" s="20" t="s">
        <v>13</v>
      </c>
      <c r="T14" s="23" t="s">
        <v>13</v>
      </c>
      <c r="U14" s="15" t="s">
        <v>13</v>
      </c>
      <c r="V14" s="28" t="s">
        <v>13</v>
      </c>
      <c r="W14" s="30" t="s">
        <v>13</v>
      </c>
      <c r="X14" s="20" t="s">
        <v>13</v>
      </c>
      <c r="Y14" s="21" t="s">
        <v>13</v>
      </c>
      <c r="Z14" s="14" t="s">
        <v>13</v>
      </c>
      <c r="AA14" s="25" t="s">
        <v>13</v>
      </c>
      <c r="AB14" s="31" t="s">
        <v>13</v>
      </c>
      <c r="AC14" s="18" t="s">
        <v>13</v>
      </c>
      <c r="AD14" s="21" t="s">
        <v>13</v>
      </c>
      <c r="AE14" s="14" t="s">
        <v>13</v>
      </c>
      <c r="AF14" s="25" t="s">
        <v>13</v>
      </c>
      <c r="AG14" s="29" t="s">
        <v>13</v>
      </c>
      <c r="AH14" s="56" t="s">
        <v>13</v>
      </c>
      <c r="AI14" s="37">
        <v>320</v>
      </c>
      <c r="AJ14" s="38">
        <f t="shared" si="0"/>
        <v>0.84432717678100266</v>
      </c>
      <c r="AK14" s="39">
        <f t="shared" si="1"/>
        <v>14</v>
      </c>
      <c r="AL14" s="40">
        <f t="shared" si="2"/>
        <v>3.6939313984168866E-2</v>
      </c>
      <c r="AM14" s="41">
        <v>45</v>
      </c>
      <c r="AN14" s="42">
        <f t="shared" si="3"/>
        <v>0.11873350923482849</v>
      </c>
      <c r="AO14" s="32">
        <v>59</v>
      </c>
      <c r="AP14" s="46">
        <f t="shared" si="5"/>
        <v>0.15567282321899736</v>
      </c>
      <c r="AQ14" s="29">
        <v>334</v>
      </c>
      <c r="AR14" s="43">
        <f t="shared" si="4"/>
        <v>0.8812664907651715</v>
      </c>
      <c r="AS14" s="32">
        <f>SUM(AQ3:AQ14)</f>
        <v>4133</v>
      </c>
      <c r="AT14" s="60" cm="1">
        <f t="array" ref="AT14">AS14/(SUM(AM3:AM14+AQ3:AQ14))</f>
        <v>0.86864228667507359</v>
      </c>
      <c r="AU14" s="52">
        <v>3</v>
      </c>
      <c r="AV14" s="51">
        <v>25</v>
      </c>
      <c r="AW14" s="53">
        <v>31</v>
      </c>
      <c r="AX14" s="16">
        <f t="shared" si="6"/>
        <v>59</v>
      </c>
      <c r="AY14" s="16">
        <f t="shared" si="7"/>
        <v>320</v>
      </c>
      <c r="AZ14" s="17">
        <f t="shared" si="8"/>
        <v>0.15567282321899736</v>
      </c>
      <c r="BA14" s="52">
        <f t="shared" ref="BA14:BD15" si="9">SUM(AU3:AU14)</f>
        <v>85</v>
      </c>
      <c r="BB14" s="51">
        <f t="shared" si="9"/>
        <v>342</v>
      </c>
      <c r="BC14" s="53">
        <f t="shared" si="9"/>
        <v>394</v>
      </c>
      <c r="BD14" s="33">
        <f t="shared" si="9"/>
        <v>821</v>
      </c>
      <c r="BE14" s="61">
        <f>BD14/(SUM(AX3:AX14)+SUM(AY3:AY14))</f>
        <v>0.17255149222362337</v>
      </c>
      <c r="BF14" s="25" t="s">
        <v>13</v>
      </c>
      <c r="BG14" s="25" t="s">
        <v>13</v>
      </c>
      <c r="BH14" s="25" t="s">
        <v>13</v>
      </c>
      <c r="BI14" s="25" t="s">
        <v>13</v>
      </c>
      <c r="BJ14" s="25" t="s">
        <v>13</v>
      </c>
      <c r="BK14" s="170" t="s">
        <v>13</v>
      </c>
      <c r="BL14" s="170" t="s">
        <v>13</v>
      </c>
      <c r="BM14" s="170" t="s">
        <v>13</v>
      </c>
      <c r="BN14" s="170" t="s">
        <v>13</v>
      </c>
    </row>
    <row r="15" spans="1:66" x14ac:dyDescent="0.3">
      <c r="A15" s="73">
        <v>41275</v>
      </c>
      <c r="B15" s="18">
        <v>306</v>
      </c>
      <c r="C15" s="21">
        <v>25</v>
      </c>
      <c r="D15" s="14">
        <v>26</v>
      </c>
      <c r="E15" s="25">
        <v>15</v>
      </c>
      <c r="F15" s="29">
        <f t="shared" ref="F15:F46" si="10">SUM(B15:E15)</f>
        <v>372</v>
      </c>
      <c r="G15" s="33">
        <f t="shared" ref="G15:G46" si="11">SUM(C15:E15)</f>
        <v>66</v>
      </c>
      <c r="H15" s="34">
        <f t="shared" ref="H15:H46" si="12">B15</f>
        <v>306</v>
      </c>
      <c r="I15" s="33" t="s">
        <v>13</v>
      </c>
      <c r="J15" s="33" t="s">
        <v>13</v>
      </c>
      <c r="K15" s="33" t="s">
        <v>13</v>
      </c>
      <c r="L15" s="33" t="s">
        <v>13</v>
      </c>
      <c r="M15" s="33" t="s">
        <v>13</v>
      </c>
      <c r="N15" s="34" t="s">
        <v>13</v>
      </c>
      <c r="O15" s="20">
        <f t="shared" ref="O15:O46" si="13">B15/$F15</f>
        <v>0.82258064516129037</v>
      </c>
      <c r="P15" s="23">
        <f t="shared" ref="P15:P46" si="14">C15/$F15</f>
        <v>6.7204301075268813E-2</v>
      </c>
      <c r="Q15" s="15">
        <f t="shared" ref="Q15:Q46" si="15">D15/$F15</f>
        <v>6.9892473118279563E-2</v>
      </c>
      <c r="R15" s="27">
        <f t="shared" ref="R15:R46" si="16">E15/$F15</f>
        <v>4.0322580645161289E-2</v>
      </c>
      <c r="S15" s="18" t="s">
        <v>13</v>
      </c>
      <c r="T15" s="21" t="s">
        <v>13</v>
      </c>
      <c r="U15" s="14" t="s">
        <v>13</v>
      </c>
      <c r="V15" s="25" t="s">
        <v>13</v>
      </c>
      <c r="W15" s="31" t="s">
        <v>13</v>
      </c>
      <c r="X15" s="18" t="s">
        <v>13</v>
      </c>
      <c r="Y15" s="21" t="s">
        <v>13</v>
      </c>
      <c r="Z15" s="14" t="s">
        <v>13</v>
      </c>
      <c r="AA15" s="25" t="s">
        <v>13</v>
      </c>
      <c r="AB15" s="31" t="s">
        <v>13</v>
      </c>
      <c r="AC15" s="18" t="s">
        <v>13</v>
      </c>
      <c r="AD15" s="21" t="s">
        <v>13</v>
      </c>
      <c r="AE15" s="14" t="s">
        <v>13</v>
      </c>
      <c r="AF15" s="25" t="s">
        <v>13</v>
      </c>
      <c r="AG15" s="29" t="s">
        <v>13</v>
      </c>
      <c r="AH15" s="56" t="s">
        <v>13</v>
      </c>
      <c r="AI15" s="37">
        <v>323</v>
      </c>
      <c r="AJ15" s="38">
        <f t="shared" si="0"/>
        <v>0.82820512820512826</v>
      </c>
      <c r="AK15" s="39">
        <f t="shared" si="1"/>
        <v>31</v>
      </c>
      <c r="AL15" s="40">
        <f t="shared" si="2"/>
        <v>7.9487179487179482E-2</v>
      </c>
      <c r="AM15" s="41">
        <v>36</v>
      </c>
      <c r="AN15" s="42">
        <f t="shared" si="3"/>
        <v>9.2307692307692313E-2</v>
      </c>
      <c r="AO15" s="32">
        <v>67</v>
      </c>
      <c r="AP15" s="46">
        <f t="shared" si="5"/>
        <v>0.1717948717948718</v>
      </c>
      <c r="AQ15" s="29">
        <v>354</v>
      </c>
      <c r="AR15" s="43">
        <f t="shared" si="4"/>
        <v>0.90769230769230769</v>
      </c>
      <c r="AS15" s="32">
        <f t="shared" ref="AS15:AS78" si="17">SUM(AQ4:AQ15)</f>
        <v>4269</v>
      </c>
      <c r="AT15" s="60" cm="1">
        <f t="array" ref="AT15">AS15/(SUM(AM4:AM15+AQ4:AQ15))</f>
        <v>0.87015898899306976</v>
      </c>
      <c r="AU15" s="52">
        <v>3</v>
      </c>
      <c r="AV15" s="51">
        <v>14</v>
      </c>
      <c r="AW15" s="53">
        <v>38</v>
      </c>
      <c r="AX15" s="16">
        <f t="shared" si="6"/>
        <v>55</v>
      </c>
      <c r="AY15" s="16">
        <f t="shared" ref="AY15:AY67" si="18">F15-(AX15)</f>
        <v>317</v>
      </c>
      <c r="AZ15" s="17">
        <f t="shared" si="8"/>
        <v>0.14784946236559141</v>
      </c>
      <c r="BA15" s="52">
        <f t="shared" si="9"/>
        <v>87</v>
      </c>
      <c r="BB15" s="51">
        <f t="shared" si="9"/>
        <v>341</v>
      </c>
      <c r="BC15" s="53">
        <f t="shared" si="9"/>
        <v>417</v>
      </c>
      <c r="BD15" s="33">
        <f t="shared" si="9"/>
        <v>845</v>
      </c>
      <c r="BE15" s="61">
        <f t="shared" ref="BE15:BE78" si="19">BD15/(SUM(AX4:AX15)+SUM(AY4:AY15))</f>
        <v>0.17287234042553193</v>
      </c>
      <c r="BF15" s="25" t="s">
        <v>13</v>
      </c>
      <c r="BG15" s="25" t="s">
        <v>13</v>
      </c>
      <c r="BH15" s="25" t="s">
        <v>13</v>
      </c>
      <c r="BI15" s="25" t="s">
        <v>13</v>
      </c>
      <c r="BJ15" s="25" t="s">
        <v>13</v>
      </c>
      <c r="BK15" s="170" t="s">
        <v>13</v>
      </c>
      <c r="BL15" s="170" t="s">
        <v>13</v>
      </c>
      <c r="BM15" s="170" t="s">
        <v>13</v>
      </c>
      <c r="BN15" s="170" t="s">
        <v>13</v>
      </c>
    </row>
    <row r="16" spans="1:66" x14ac:dyDescent="0.3">
      <c r="A16" s="73">
        <v>41306</v>
      </c>
      <c r="B16" s="18">
        <v>319</v>
      </c>
      <c r="C16" s="21">
        <v>53</v>
      </c>
      <c r="D16" s="14">
        <v>15</v>
      </c>
      <c r="E16" s="25">
        <v>86</v>
      </c>
      <c r="F16" s="29">
        <f t="shared" si="10"/>
        <v>473</v>
      </c>
      <c r="G16" s="33">
        <f t="shared" si="11"/>
        <v>154</v>
      </c>
      <c r="H16" s="34">
        <f t="shared" si="12"/>
        <v>319</v>
      </c>
      <c r="I16" s="33" t="s">
        <v>13</v>
      </c>
      <c r="J16" s="33" t="s">
        <v>13</v>
      </c>
      <c r="K16" s="33" t="s">
        <v>13</v>
      </c>
      <c r="L16" s="33" t="s">
        <v>13</v>
      </c>
      <c r="M16" s="33" t="s">
        <v>13</v>
      </c>
      <c r="N16" s="34" t="s">
        <v>13</v>
      </c>
      <c r="O16" s="20">
        <f t="shared" si="13"/>
        <v>0.67441860465116277</v>
      </c>
      <c r="P16" s="23">
        <f t="shared" si="14"/>
        <v>0.11205073995771671</v>
      </c>
      <c r="Q16" s="15">
        <f t="shared" si="15"/>
        <v>3.1712473572938688E-2</v>
      </c>
      <c r="R16" s="27">
        <f t="shared" si="16"/>
        <v>0.18181818181818182</v>
      </c>
      <c r="S16" s="18" t="s">
        <v>13</v>
      </c>
      <c r="T16" s="21" t="s">
        <v>13</v>
      </c>
      <c r="U16" s="14" t="s">
        <v>13</v>
      </c>
      <c r="V16" s="25" t="s">
        <v>13</v>
      </c>
      <c r="W16" s="31" t="s">
        <v>13</v>
      </c>
      <c r="X16" s="18" t="s">
        <v>13</v>
      </c>
      <c r="Y16" s="21" t="s">
        <v>13</v>
      </c>
      <c r="Z16" s="14" t="s">
        <v>13</v>
      </c>
      <c r="AA16" s="25" t="s">
        <v>13</v>
      </c>
      <c r="AB16" s="31" t="s">
        <v>13</v>
      </c>
      <c r="AC16" s="18" t="s">
        <v>13</v>
      </c>
      <c r="AD16" s="21" t="s">
        <v>13</v>
      </c>
      <c r="AE16" s="14" t="s">
        <v>13</v>
      </c>
      <c r="AF16" s="25" t="s">
        <v>13</v>
      </c>
      <c r="AG16" s="29" t="s">
        <v>13</v>
      </c>
      <c r="AH16" s="56" t="s">
        <v>13</v>
      </c>
      <c r="AI16" s="37">
        <v>427</v>
      </c>
      <c r="AJ16" s="38">
        <f t="shared" si="0"/>
        <v>0.87860082304526754</v>
      </c>
      <c r="AK16" s="39">
        <f t="shared" si="1"/>
        <v>15</v>
      </c>
      <c r="AL16" s="40">
        <f t="shared" si="2"/>
        <v>3.0864197530864196E-2</v>
      </c>
      <c r="AM16" s="41">
        <v>44</v>
      </c>
      <c r="AN16" s="42">
        <f t="shared" si="3"/>
        <v>9.0534979423868317E-2</v>
      </c>
      <c r="AO16" s="32">
        <v>59</v>
      </c>
      <c r="AP16" s="46">
        <f t="shared" si="5"/>
        <v>0.12139917695473251</v>
      </c>
      <c r="AQ16" s="29">
        <v>442</v>
      </c>
      <c r="AR16" s="43">
        <f t="shared" si="4"/>
        <v>0.90946502057613166</v>
      </c>
      <c r="AS16" s="32">
        <f t="shared" si="17"/>
        <v>4440</v>
      </c>
      <c r="AT16" s="60" cm="1">
        <f t="array" ref="AT16">AS16/(SUM(AM5:AM16+AQ5:AQ16))</f>
        <v>0.87677725118483407</v>
      </c>
      <c r="AU16" s="52">
        <v>0</v>
      </c>
      <c r="AV16" s="51">
        <v>17</v>
      </c>
      <c r="AW16" s="53">
        <v>62</v>
      </c>
      <c r="AX16" s="16">
        <f t="shared" si="6"/>
        <v>79</v>
      </c>
      <c r="AY16" s="16">
        <f t="shared" si="18"/>
        <v>394</v>
      </c>
      <c r="AZ16" s="17">
        <f t="shared" si="8"/>
        <v>0.16701902748414377</v>
      </c>
      <c r="BA16" s="52">
        <f t="shared" ref="BA16:BA79" si="20">SUM(AU5:AU16)</f>
        <v>84</v>
      </c>
      <c r="BB16" s="51">
        <f t="shared" ref="BB16:BB79" si="21">SUM(AV5:AV16)</f>
        <v>339</v>
      </c>
      <c r="BC16" s="53">
        <f t="shared" ref="BC16:BC79" si="22">SUM(AW5:AW16)</f>
        <v>459</v>
      </c>
      <c r="BD16" s="33">
        <f t="shared" ref="BD16:BD79" si="23">SUM(AX5:AX16)</f>
        <v>882</v>
      </c>
      <c r="BE16" s="61">
        <f t="shared" si="19"/>
        <v>0.17524339360222532</v>
      </c>
      <c r="BF16" s="25" t="s">
        <v>13</v>
      </c>
      <c r="BG16" s="25" t="s">
        <v>13</v>
      </c>
      <c r="BH16" s="25" t="s">
        <v>13</v>
      </c>
      <c r="BI16" s="25" t="s">
        <v>13</v>
      </c>
      <c r="BJ16" s="25" t="s">
        <v>13</v>
      </c>
      <c r="BK16" s="170" t="s">
        <v>13</v>
      </c>
      <c r="BL16" s="170" t="s">
        <v>13</v>
      </c>
      <c r="BM16" s="170" t="s">
        <v>13</v>
      </c>
      <c r="BN16" s="170" t="s">
        <v>13</v>
      </c>
    </row>
    <row r="17" spans="1:66" x14ac:dyDescent="0.3">
      <c r="A17" s="73">
        <v>41334</v>
      </c>
      <c r="B17" s="18">
        <v>360</v>
      </c>
      <c r="C17" s="21">
        <v>8</v>
      </c>
      <c r="D17" s="14">
        <v>25</v>
      </c>
      <c r="E17" s="25">
        <v>0</v>
      </c>
      <c r="F17" s="29">
        <f t="shared" si="10"/>
        <v>393</v>
      </c>
      <c r="G17" s="33">
        <f t="shared" si="11"/>
        <v>33</v>
      </c>
      <c r="H17" s="34">
        <f t="shared" si="12"/>
        <v>360</v>
      </c>
      <c r="I17" s="33" t="s">
        <v>13</v>
      </c>
      <c r="J17" s="33" t="s">
        <v>13</v>
      </c>
      <c r="K17" s="33" t="s">
        <v>13</v>
      </c>
      <c r="L17" s="33" t="s">
        <v>13</v>
      </c>
      <c r="M17" s="33" t="s">
        <v>13</v>
      </c>
      <c r="N17" s="34" t="s">
        <v>13</v>
      </c>
      <c r="O17" s="20">
        <f t="shared" si="13"/>
        <v>0.91603053435114501</v>
      </c>
      <c r="P17" s="23">
        <f t="shared" si="14"/>
        <v>2.0356234096692113E-2</v>
      </c>
      <c r="Q17" s="15">
        <f t="shared" si="15"/>
        <v>6.3613231552162849E-2</v>
      </c>
      <c r="R17" s="27">
        <f t="shared" si="16"/>
        <v>0</v>
      </c>
      <c r="S17" s="18" t="s">
        <v>13</v>
      </c>
      <c r="T17" s="21" t="s">
        <v>13</v>
      </c>
      <c r="U17" s="14" t="s">
        <v>13</v>
      </c>
      <c r="V17" s="25" t="s">
        <v>13</v>
      </c>
      <c r="W17" s="31" t="s">
        <v>13</v>
      </c>
      <c r="X17" s="18" t="s">
        <v>13</v>
      </c>
      <c r="Y17" s="21" t="s">
        <v>13</v>
      </c>
      <c r="Z17" s="14" t="s">
        <v>13</v>
      </c>
      <c r="AA17" s="25" t="s">
        <v>13</v>
      </c>
      <c r="AB17" s="31" t="s">
        <v>13</v>
      </c>
      <c r="AC17" s="18" t="s">
        <v>13</v>
      </c>
      <c r="AD17" s="21" t="s">
        <v>13</v>
      </c>
      <c r="AE17" s="14" t="s">
        <v>13</v>
      </c>
      <c r="AF17" s="25" t="s">
        <v>13</v>
      </c>
      <c r="AG17" s="29" t="s">
        <v>13</v>
      </c>
      <c r="AH17" s="56" t="s">
        <v>13</v>
      </c>
      <c r="AI17" s="37">
        <v>306</v>
      </c>
      <c r="AJ17" s="38">
        <f t="shared" si="0"/>
        <v>0.75930521091811409</v>
      </c>
      <c r="AK17" s="39">
        <f t="shared" si="1"/>
        <v>22</v>
      </c>
      <c r="AL17" s="40">
        <f t="shared" si="2"/>
        <v>5.4590570719602979E-2</v>
      </c>
      <c r="AM17" s="41">
        <v>75</v>
      </c>
      <c r="AN17" s="42">
        <f t="shared" si="3"/>
        <v>0.18610421836228289</v>
      </c>
      <c r="AO17" s="32">
        <v>97</v>
      </c>
      <c r="AP17" s="46">
        <f t="shared" si="5"/>
        <v>0.24069478908188585</v>
      </c>
      <c r="AQ17" s="29">
        <v>328</v>
      </c>
      <c r="AR17" s="43">
        <f t="shared" si="4"/>
        <v>0.81389578163771714</v>
      </c>
      <c r="AS17" s="32">
        <f t="shared" si="17"/>
        <v>4298</v>
      </c>
      <c r="AT17" s="60" cm="1">
        <f t="array" ref="AT17">AS17/(SUM(AM6:AM17+AQ6:AQ17))</f>
        <v>0.86968838526912184</v>
      </c>
      <c r="AU17" s="52">
        <v>2</v>
      </c>
      <c r="AV17" s="51">
        <v>15</v>
      </c>
      <c r="AW17" s="53">
        <v>44</v>
      </c>
      <c r="AX17" s="16">
        <f t="shared" si="6"/>
        <v>61</v>
      </c>
      <c r="AY17" s="16">
        <f t="shared" si="18"/>
        <v>332</v>
      </c>
      <c r="AZ17" s="17">
        <f t="shared" si="8"/>
        <v>0.15521628498727735</v>
      </c>
      <c r="BA17" s="52">
        <f t="shared" si="20"/>
        <v>85</v>
      </c>
      <c r="BB17" s="51">
        <f t="shared" si="21"/>
        <v>310</v>
      </c>
      <c r="BC17" s="53">
        <f t="shared" si="22"/>
        <v>454</v>
      </c>
      <c r="BD17" s="33">
        <f t="shared" si="23"/>
        <v>849</v>
      </c>
      <c r="BE17" s="61">
        <f t="shared" si="19"/>
        <v>0.17322995307080188</v>
      </c>
      <c r="BF17" s="25" t="s">
        <v>13</v>
      </c>
      <c r="BG17" s="25" t="s">
        <v>13</v>
      </c>
      <c r="BH17" s="25" t="s">
        <v>13</v>
      </c>
      <c r="BI17" s="25" t="s">
        <v>13</v>
      </c>
      <c r="BJ17" s="25" t="s">
        <v>13</v>
      </c>
      <c r="BK17" s="170" t="s">
        <v>13</v>
      </c>
      <c r="BL17" s="170" t="s">
        <v>13</v>
      </c>
      <c r="BM17" s="170" t="s">
        <v>13</v>
      </c>
      <c r="BN17" s="170" t="s">
        <v>13</v>
      </c>
    </row>
    <row r="18" spans="1:66" x14ac:dyDescent="0.3">
      <c r="A18" s="73">
        <v>41365</v>
      </c>
      <c r="B18" s="18">
        <v>369</v>
      </c>
      <c r="C18" s="21">
        <v>10</v>
      </c>
      <c r="D18" s="14">
        <v>52</v>
      </c>
      <c r="E18" s="25">
        <v>0</v>
      </c>
      <c r="F18" s="29">
        <f t="shared" si="10"/>
        <v>431</v>
      </c>
      <c r="G18" s="33">
        <f t="shared" si="11"/>
        <v>62</v>
      </c>
      <c r="H18" s="34">
        <f t="shared" si="12"/>
        <v>369</v>
      </c>
      <c r="I18" s="33" t="s">
        <v>13</v>
      </c>
      <c r="J18" s="33" t="s">
        <v>13</v>
      </c>
      <c r="K18" s="33" t="s">
        <v>13</v>
      </c>
      <c r="L18" s="33" t="s">
        <v>13</v>
      </c>
      <c r="M18" s="33" t="s">
        <v>13</v>
      </c>
      <c r="N18" s="34" t="s">
        <v>13</v>
      </c>
      <c r="O18" s="20">
        <f t="shared" si="13"/>
        <v>0.85614849187935038</v>
      </c>
      <c r="P18" s="23">
        <f t="shared" si="14"/>
        <v>2.3201856148491878E-2</v>
      </c>
      <c r="Q18" s="15">
        <f t="shared" si="15"/>
        <v>0.12064965197215777</v>
      </c>
      <c r="R18" s="27">
        <f t="shared" si="16"/>
        <v>0</v>
      </c>
      <c r="S18" s="18" t="s">
        <v>13</v>
      </c>
      <c r="T18" s="21" t="s">
        <v>13</v>
      </c>
      <c r="U18" s="14" t="s">
        <v>13</v>
      </c>
      <c r="V18" s="25" t="s">
        <v>13</v>
      </c>
      <c r="W18" s="31" t="s">
        <v>13</v>
      </c>
      <c r="X18" s="18" t="s">
        <v>13</v>
      </c>
      <c r="Y18" s="21" t="s">
        <v>13</v>
      </c>
      <c r="Z18" s="14" t="s">
        <v>13</v>
      </c>
      <c r="AA18" s="25" t="s">
        <v>13</v>
      </c>
      <c r="AB18" s="31" t="s">
        <v>13</v>
      </c>
      <c r="AC18" s="18" t="s">
        <v>13</v>
      </c>
      <c r="AD18" s="21" t="s">
        <v>13</v>
      </c>
      <c r="AE18" s="14" t="s">
        <v>13</v>
      </c>
      <c r="AF18" s="25" t="s">
        <v>13</v>
      </c>
      <c r="AG18" s="29" t="s">
        <v>13</v>
      </c>
      <c r="AH18" s="56" t="s">
        <v>13</v>
      </c>
      <c r="AI18" s="37">
        <v>365</v>
      </c>
      <c r="AJ18" s="38">
        <f t="shared" si="0"/>
        <v>0.79347826086956519</v>
      </c>
      <c r="AK18" s="39">
        <f t="shared" si="1"/>
        <v>17</v>
      </c>
      <c r="AL18" s="40">
        <f t="shared" si="2"/>
        <v>3.6956521739130437E-2</v>
      </c>
      <c r="AM18" s="41">
        <v>78</v>
      </c>
      <c r="AN18" s="42">
        <f t="shared" si="3"/>
        <v>0.16956521739130434</v>
      </c>
      <c r="AO18" s="32">
        <v>95</v>
      </c>
      <c r="AP18" s="46">
        <f t="shared" si="5"/>
        <v>0.20652173913043478</v>
      </c>
      <c r="AQ18" s="29">
        <v>382</v>
      </c>
      <c r="AR18" s="43">
        <f t="shared" si="4"/>
        <v>0.83043478260869563</v>
      </c>
      <c r="AS18" s="32">
        <f t="shared" si="17"/>
        <v>4356</v>
      </c>
      <c r="AT18" s="60" cm="1">
        <f t="array" ref="AT18">AS18/(SUM(AM7:AM18+AQ7:AQ18))</f>
        <v>0.86634844868735084</v>
      </c>
      <c r="AU18" s="52">
        <v>1</v>
      </c>
      <c r="AV18" s="51">
        <v>20</v>
      </c>
      <c r="AW18" s="53">
        <v>41</v>
      </c>
      <c r="AX18" s="16">
        <f t="shared" si="6"/>
        <v>62</v>
      </c>
      <c r="AY18" s="16">
        <f t="shared" si="18"/>
        <v>369</v>
      </c>
      <c r="AZ18" s="17">
        <f t="shared" si="8"/>
        <v>0.14385150812064965</v>
      </c>
      <c r="BA18" s="52">
        <f t="shared" si="20"/>
        <v>85</v>
      </c>
      <c r="BB18" s="51">
        <f t="shared" si="21"/>
        <v>321</v>
      </c>
      <c r="BC18" s="53">
        <f t="shared" si="22"/>
        <v>452</v>
      </c>
      <c r="BD18" s="33">
        <f t="shared" si="23"/>
        <v>858</v>
      </c>
      <c r="BE18" s="61">
        <f t="shared" si="19"/>
        <v>0.17305365066559097</v>
      </c>
      <c r="BF18" s="25" t="s">
        <v>13</v>
      </c>
      <c r="BG18" s="25" t="s">
        <v>13</v>
      </c>
      <c r="BH18" s="25" t="s">
        <v>13</v>
      </c>
      <c r="BI18" s="25" t="s">
        <v>13</v>
      </c>
      <c r="BJ18" s="25" t="s">
        <v>13</v>
      </c>
      <c r="BK18" s="170" t="s">
        <v>13</v>
      </c>
      <c r="BL18" s="170" t="s">
        <v>13</v>
      </c>
      <c r="BM18" s="170" t="s">
        <v>13</v>
      </c>
      <c r="BN18" s="170" t="s">
        <v>13</v>
      </c>
    </row>
    <row r="19" spans="1:66" x14ac:dyDescent="0.3">
      <c r="A19" s="73">
        <v>41395</v>
      </c>
      <c r="B19" s="18">
        <v>406</v>
      </c>
      <c r="C19" s="21">
        <v>60</v>
      </c>
      <c r="D19" s="14">
        <v>67</v>
      </c>
      <c r="E19" s="25">
        <v>95</v>
      </c>
      <c r="F19" s="29">
        <f t="shared" si="10"/>
        <v>628</v>
      </c>
      <c r="G19" s="33">
        <f t="shared" si="11"/>
        <v>222</v>
      </c>
      <c r="H19" s="34">
        <f t="shared" si="12"/>
        <v>406</v>
      </c>
      <c r="I19" s="33" t="s">
        <v>13</v>
      </c>
      <c r="J19" s="33" t="s">
        <v>13</v>
      </c>
      <c r="K19" s="33" t="s">
        <v>13</v>
      </c>
      <c r="L19" s="33" t="s">
        <v>13</v>
      </c>
      <c r="M19" s="33" t="s">
        <v>13</v>
      </c>
      <c r="N19" s="34" t="s">
        <v>13</v>
      </c>
      <c r="O19" s="20">
        <f t="shared" si="13"/>
        <v>0.64649681528662417</v>
      </c>
      <c r="P19" s="23">
        <f t="shared" si="14"/>
        <v>9.5541401273885357E-2</v>
      </c>
      <c r="Q19" s="15">
        <f t="shared" si="15"/>
        <v>0.10668789808917198</v>
      </c>
      <c r="R19" s="27">
        <f t="shared" si="16"/>
        <v>0.15127388535031847</v>
      </c>
      <c r="S19" s="18" t="s">
        <v>13</v>
      </c>
      <c r="T19" s="21" t="s">
        <v>13</v>
      </c>
      <c r="U19" s="14" t="s">
        <v>13</v>
      </c>
      <c r="V19" s="25" t="s">
        <v>13</v>
      </c>
      <c r="W19" s="31" t="s">
        <v>13</v>
      </c>
      <c r="X19" s="18" t="s">
        <v>13</v>
      </c>
      <c r="Y19" s="21" t="s">
        <v>13</v>
      </c>
      <c r="Z19" s="14" t="s">
        <v>13</v>
      </c>
      <c r="AA19" s="25" t="s">
        <v>13</v>
      </c>
      <c r="AB19" s="31" t="s">
        <v>13</v>
      </c>
      <c r="AC19" s="18" t="s">
        <v>13</v>
      </c>
      <c r="AD19" s="21" t="s">
        <v>13</v>
      </c>
      <c r="AE19" s="14" t="s">
        <v>13</v>
      </c>
      <c r="AF19" s="25" t="s">
        <v>13</v>
      </c>
      <c r="AG19" s="29" t="s">
        <v>13</v>
      </c>
      <c r="AH19" s="56" t="s">
        <v>13</v>
      </c>
      <c r="AI19" s="37">
        <v>539</v>
      </c>
      <c r="AJ19" s="38">
        <f t="shared" si="0"/>
        <v>0.81666666666666665</v>
      </c>
      <c r="AK19" s="39">
        <f t="shared" si="1"/>
        <v>30</v>
      </c>
      <c r="AL19" s="40">
        <f t="shared" si="2"/>
        <v>4.5454545454545456E-2</v>
      </c>
      <c r="AM19" s="41">
        <v>91</v>
      </c>
      <c r="AN19" s="42">
        <f t="shared" si="3"/>
        <v>0.13787878787878788</v>
      </c>
      <c r="AO19" s="32">
        <v>121</v>
      </c>
      <c r="AP19" s="46">
        <f t="shared" si="5"/>
        <v>0.18333333333333332</v>
      </c>
      <c r="AQ19" s="29">
        <v>569</v>
      </c>
      <c r="AR19" s="43">
        <f t="shared" si="4"/>
        <v>0.86212121212121207</v>
      </c>
      <c r="AS19" s="32">
        <f t="shared" si="17"/>
        <v>4612</v>
      </c>
      <c r="AT19" s="60" cm="1">
        <f t="array" ref="AT19">AS19/(SUM(AM8:AM19+AQ8:AQ19))</f>
        <v>0.86773283160865478</v>
      </c>
      <c r="AU19" s="52">
        <v>11</v>
      </c>
      <c r="AV19" s="51">
        <v>73</v>
      </c>
      <c r="AW19" s="53">
        <v>43</v>
      </c>
      <c r="AX19" s="16">
        <f t="shared" si="6"/>
        <v>127</v>
      </c>
      <c r="AY19" s="16">
        <f t="shared" si="18"/>
        <v>501</v>
      </c>
      <c r="AZ19" s="17">
        <f t="shared" si="8"/>
        <v>0.20222929936305734</v>
      </c>
      <c r="BA19" s="52">
        <f t="shared" si="20"/>
        <v>91</v>
      </c>
      <c r="BB19" s="51">
        <f t="shared" si="21"/>
        <v>363</v>
      </c>
      <c r="BC19" s="53">
        <f t="shared" si="22"/>
        <v>474</v>
      </c>
      <c r="BD19" s="33">
        <f t="shared" si="23"/>
        <v>928</v>
      </c>
      <c r="BE19" s="61">
        <f t="shared" si="19"/>
        <v>0.17801649721849222</v>
      </c>
      <c r="BF19" s="25" t="s">
        <v>13</v>
      </c>
      <c r="BG19" s="25" t="s">
        <v>13</v>
      </c>
      <c r="BH19" s="25" t="s">
        <v>13</v>
      </c>
      <c r="BI19" s="25" t="s">
        <v>13</v>
      </c>
      <c r="BJ19" s="25" t="s">
        <v>13</v>
      </c>
      <c r="BK19" s="170" t="s">
        <v>13</v>
      </c>
      <c r="BL19" s="170" t="s">
        <v>13</v>
      </c>
      <c r="BM19" s="170" t="s">
        <v>13</v>
      </c>
      <c r="BN19" s="170" t="s">
        <v>13</v>
      </c>
    </row>
    <row r="20" spans="1:66" x14ac:dyDescent="0.3">
      <c r="A20" s="73">
        <v>41426</v>
      </c>
      <c r="B20" s="18">
        <v>350</v>
      </c>
      <c r="C20" s="21">
        <v>121</v>
      </c>
      <c r="D20" s="14">
        <v>25</v>
      </c>
      <c r="E20" s="25">
        <v>9</v>
      </c>
      <c r="F20" s="29">
        <f t="shared" si="10"/>
        <v>505</v>
      </c>
      <c r="G20" s="33">
        <f t="shared" si="11"/>
        <v>155</v>
      </c>
      <c r="H20" s="34">
        <f t="shared" si="12"/>
        <v>350</v>
      </c>
      <c r="I20" s="33" t="s">
        <v>13</v>
      </c>
      <c r="J20" s="33" t="s">
        <v>13</v>
      </c>
      <c r="K20" s="33" t="s">
        <v>13</v>
      </c>
      <c r="L20" s="33" t="s">
        <v>13</v>
      </c>
      <c r="M20" s="33" t="s">
        <v>13</v>
      </c>
      <c r="N20" s="34" t="s">
        <v>13</v>
      </c>
      <c r="O20" s="20">
        <f t="shared" si="13"/>
        <v>0.69306930693069302</v>
      </c>
      <c r="P20" s="23">
        <f t="shared" si="14"/>
        <v>0.23960396039603959</v>
      </c>
      <c r="Q20" s="15">
        <f t="shared" si="15"/>
        <v>4.9504950495049507E-2</v>
      </c>
      <c r="R20" s="27">
        <f t="shared" si="16"/>
        <v>1.782178217821782E-2</v>
      </c>
      <c r="S20" s="18" t="s">
        <v>13</v>
      </c>
      <c r="T20" s="21" t="s">
        <v>13</v>
      </c>
      <c r="U20" s="14" t="s">
        <v>13</v>
      </c>
      <c r="V20" s="25" t="s">
        <v>13</v>
      </c>
      <c r="W20" s="31" t="s">
        <v>13</v>
      </c>
      <c r="X20" s="18" t="s">
        <v>13</v>
      </c>
      <c r="Y20" s="21" t="s">
        <v>13</v>
      </c>
      <c r="Z20" s="14" t="s">
        <v>13</v>
      </c>
      <c r="AA20" s="25" t="s">
        <v>13</v>
      </c>
      <c r="AB20" s="31" t="s">
        <v>13</v>
      </c>
      <c r="AC20" s="18" t="s">
        <v>13</v>
      </c>
      <c r="AD20" s="21" t="s">
        <v>13</v>
      </c>
      <c r="AE20" s="14" t="s">
        <v>13</v>
      </c>
      <c r="AF20" s="25" t="s">
        <v>13</v>
      </c>
      <c r="AG20" s="29" t="s">
        <v>13</v>
      </c>
      <c r="AH20" s="56" t="s">
        <v>13</v>
      </c>
      <c r="AI20" s="37">
        <v>386</v>
      </c>
      <c r="AJ20" s="38">
        <f t="shared" si="0"/>
        <v>0.81953290870488327</v>
      </c>
      <c r="AK20" s="39">
        <f t="shared" si="1"/>
        <v>27</v>
      </c>
      <c r="AL20" s="40">
        <f t="shared" si="2"/>
        <v>5.7324840764331211E-2</v>
      </c>
      <c r="AM20" s="41">
        <v>58</v>
      </c>
      <c r="AN20" s="42">
        <f t="shared" si="3"/>
        <v>0.12314225053078556</v>
      </c>
      <c r="AO20" s="32">
        <v>85</v>
      </c>
      <c r="AP20" s="46">
        <f t="shared" si="5"/>
        <v>0.18046709129511676</v>
      </c>
      <c r="AQ20" s="29">
        <v>413</v>
      </c>
      <c r="AR20" s="43">
        <f t="shared" si="4"/>
        <v>0.87685774946921446</v>
      </c>
      <c r="AS20" s="32">
        <f t="shared" si="17"/>
        <v>4794</v>
      </c>
      <c r="AT20" s="60" cm="1">
        <f t="array" ref="AT20">AS20/(SUM(AM9:AM20+AQ9:AQ20))</f>
        <v>0.87147791310670786</v>
      </c>
      <c r="AU20" s="52">
        <v>122</v>
      </c>
      <c r="AV20" s="51">
        <v>20</v>
      </c>
      <c r="AW20" s="53">
        <v>46</v>
      </c>
      <c r="AX20" s="16">
        <f t="shared" si="6"/>
        <v>188</v>
      </c>
      <c r="AY20" s="16">
        <f t="shared" si="18"/>
        <v>317</v>
      </c>
      <c r="AZ20" s="17">
        <f t="shared" si="8"/>
        <v>0.37227722772277227</v>
      </c>
      <c r="BA20" s="52">
        <f t="shared" si="20"/>
        <v>212</v>
      </c>
      <c r="BB20" s="51">
        <f t="shared" si="21"/>
        <v>367</v>
      </c>
      <c r="BC20" s="53">
        <f t="shared" si="22"/>
        <v>504</v>
      </c>
      <c r="BD20" s="33">
        <f t="shared" si="23"/>
        <v>1083</v>
      </c>
      <c r="BE20" s="61">
        <f t="shared" si="19"/>
        <v>0.19933738266151296</v>
      </c>
      <c r="BF20" s="25" t="s">
        <v>13</v>
      </c>
      <c r="BG20" s="25" t="s">
        <v>13</v>
      </c>
      <c r="BH20" s="25" t="s">
        <v>13</v>
      </c>
      <c r="BI20" s="25" t="s">
        <v>13</v>
      </c>
      <c r="BJ20" s="25" t="s">
        <v>13</v>
      </c>
      <c r="BK20" s="170" t="s">
        <v>13</v>
      </c>
      <c r="BL20" s="170" t="s">
        <v>13</v>
      </c>
      <c r="BM20" s="170" t="s">
        <v>13</v>
      </c>
      <c r="BN20" s="170" t="s">
        <v>13</v>
      </c>
    </row>
    <row r="21" spans="1:66" x14ac:dyDescent="0.3">
      <c r="A21" s="73">
        <v>41456</v>
      </c>
      <c r="B21" s="18">
        <v>396</v>
      </c>
      <c r="C21" s="21">
        <v>67</v>
      </c>
      <c r="D21" s="14">
        <v>53</v>
      </c>
      <c r="E21" s="25">
        <v>40</v>
      </c>
      <c r="F21" s="29">
        <f t="shared" si="10"/>
        <v>556</v>
      </c>
      <c r="G21" s="33">
        <f t="shared" si="11"/>
        <v>160</v>
      </c>
      <c r="H21" s="34">
        <f t="shared" si="12"/>
        <v>396</v>
      </c>
      <c r="I21" s="33" t="s">
        <v>13</v>
      </c>
      <c r="J21" s="33" t="s">
        <v>13</v>
      </c>
      <c r="K21" s="33" t="s">
        <v>13</v>
      </c>
      <c r="L21" s="33" t="s">
        <v>13</v>
      </c>
      <c r="M21" s="33" t="s">
        <v>13</v>
      </c>
      <c r="N21" s="34" t="s">
        <v>13</v>
      </c>
      <c r="O21" s="20">
        <f t="shared" si="13"/>
        <v>0.71223021582733814</v>
      </c>
      <c r="P21" s="23">
        <f t="shared" si="14"/>
        <v>0.12050359712230216</v>
      </c>
      <c r="Q21" s="15">
        <f t="shared" si="15"/>
        <v>9.5323741007194249E-2</v>
      </c>
      <c r="R21" s="27">
        <f t="shared" si="16"/>
        <v>7.1942446043165464E-2</v>
      </c>
      <c r="S21" s="18" t="s">
        <v>13</v>
      </c>
      <c r="T21" s="21" t="s">
        <v>13</v>
      </c>
      <c r="U21" s="14" t="s">
        <v>13</v>
      </c>
      <c r="V21" s="25" t="s">
        <v>13</v>
      </c>
      <c r="W21" s="31" t="s">
        <v>13</v>
      </c>
      <c r="X21" s="18" t="s">
        <v>13</v>
      </c>
      <c r="Y21" s="21" t="s">
        <v>13</v>
      </c>
      <c r="Z21" s="14" t="s">
        <v>13</v>
      </c>
      <c r="AA21" s="25" t="s">
        <v>13</v>
      </c>
      <c r="AB21" s="31" t="s">
        <v>13</v>
      </c>
      <c r="AC21" s="18" t="s">
        <v>13</v>
      </c>
      <c r="AD21" s="21" t="s">
        <v>13</v>
      </c>
      <c r="AE21" s="14" t="s">
        <v>13</v>
      </c>
      <c r="AF21" s="25" t="s">
        <v>13</v>
      </c>
      <c r="AG21" s="29" t="s">
        <v>13</v>
      </c>
      <c r="AH21" s="56" t="s">
        <v>13</v>
      </c>
      <c r="AI21" s="37">
        <v>481</v>
      </c>
      <c r="AJ21" s="38">
        <f t="shared" si="0"/>
        <v>0.8423817863397548</v>
      </c>
      <c r="AK21" s="39">
        <f t="shared" si="1"/>
        <v>25</v>
      </c>
      <c r="AL21" s="40">
        <f t="shared" si="2"/>
        <v>4.3782837127845885E-2</v>
      </c>
      <c r="AM21" s="41">
        <v>65</v>
      </c>
      <c r="AN21" s="42">
        <f t="shared" si="3"/>
        <v>0.11383537653239929</v>
      </c>
      <c r="AO21" s="32">
        <v>90</v>
      </c>
      <c r="AP21" s="46">
        <f t="shared" si="5"/>
        <v>0.15761821366024517</v>
      </c>
      <c r="AQ21" s="29">
        <v>506</v>
      </c>
      <c r="AR21" s="43">
        <f t="shared" si="4"/>
        <v>0.88616462346760072</v>
      </c>
      <c r="AS21" s="32">
        <f t="shared" si="17"/>
        <v>4907</v>
      </c>
      <c r="AT21" s="60" cm="1">
        <f t="array" ref="AT21">AS21/(SUM(AM10:AM21+AQ10:AQ21))</f>
        <v>0.86957292220450111</v>
      </c>
      <c r="AU21" s="52">
        <v>9</v>
      </c>
      <c r="AV21" s="51">
        <v>15</v>
      </c>
      <c r="AW21" s="53">
        <v>31</v>
      </c>
      <c r="AX21" s="16">
        <f t="shared" si="6"/>
        <v>55</v>
      </c>
      <c r="AY21" s="16">
        <f t="shared" si="18"/>
        <v>501</v>
      </c>
      <c r="AZ21" s="17">
        <f t="shared" si="8"/>
        <v>9.8920863309352514E-2</v>
      </c>
      <c r="BA21" s="52">
        <f t="shared" si="20"/>
        <v>221</v>
      </c>
      <c r="BB21" s="51">
        <f t="shared" si="21"/>
        <v>308</v>
      </c>
      <c r="BC21" s="53">
        <f t="shared" si="22"/>
        <v>512</v>
      </c>
      <c r="BD21" s="33">
        <f t="shared" si="23"/>
        <v>1041</v>
      </c>
      <c r="BE21" s="61">
        <f t="shared" si="19"/>
        <v>0.18723021582733812</v>
      </c>
      <c r="BF21" s="25" t="s">
        <v>13</v>
      </c>
      <c r="BG21" s="25" t="s">
        <v>13</v>
      </c>
      <c r="BH21" s="25" t="s">
        <v>13</v>
      </c>
      <c r="BI21" s="25" t="s">
        <v>13</v>
      </c>
      <c r="BJ21" s="25" t="s">
        <v>13</v>
      </c>
      <c r="BK21" s="170" t="s">
        <v>13</v>
      </c>
      <c r="BL21" s="170" t="s">
        <v>13</v>
      </c>
      <c r="BM21" s="170" t="s">
        <v>13</v>
      </c>
      <c r="BN21" s="170" t="s">
        <v>13</v>
      </c>
    </row>
    <row r="22" spans="1:66" x14ac:dyDescent="0.3">
      <c r="A22" s="73">
        <v>41487</v>
      </c>
      <c r="B22" s="18">
        <v>357</v>
      </c>
      <c r="C22" s="21">
        <v>119</v>
      </c>
      <c r="D22" s="14">
        <v>25</v>
      </c>
      <c r="E22" s="25">
        <v>2</v>
      </c>
      <c r="F22" s="29">
        <f t="shared" si="10"/>
        <v>503</v>
      </c>
      <c r="G22" s="33">
        <f t="shared" si="11"/>
        <v>146</v>
      </c>
      <c r="H22" s="34">
        <f t="shared" si="12"/>
        <v>357</v>
      </c>
      <c r="I22" s="33" t="s">
        <v>13</v>
      </c>
      <c r="J22" s="33" t="s">
        <v>13</v>
      </c>
      <c r="K22" s="33" t="s">
        <v>13</v>
      </c>
      <c r="L22" s="33" t="s">
        <v>13</v>
      </c>
      <c r="M22" s="33" t="s">
        <v>13</v>
      </c>
      <c r="N22" s="34" t="s">
        <v>13</v>
      </c>
      <c r="O22" s="20">
        <f t="shared" si="13"/>
        <v>0.70974155069582501</v>
      </c>
      <c r="P22" s="23">
        <f t="shared" si="14"/>
        <v>0.23658051689860835</v>
      </c>
      <c r="Q22" s="15">
        <f t="shared" si="15"/>
        <v>4.9701789264413522E-2</v>
      </c>
      <c r="R22" s="27">
        <f t="shared" si="16"/>
        <v>3.9761431411530811E-3</v>
      </c>
      <c r="S22" s="18" t="s">
        <v>13</v>
      </c>
      <c r="T22" s="21" t="s">
        <v>13</v>
      </c>
      <c r="U22" s="14" t="s">
        <v>13</v>
      </c>
      <c r="V22" s="25" t="s">
        <v>13</v>
      </c>
      <c r="W22" s="31" t="s">
        <v>13</v>
      </c>
      <c r="X22" s="18" t="s">
        <v>13</v>
      </c>
      <c r="Y22" s="21" t="s">
        <v>13</v>
      </c>
      <c r="Z22" s="14" t="s">
        <v>13</v>
      </c>
      <c r="AA22" s="25" t="s">
        <v>13</v>
      </c>
      <c r="AB22" s="31" t="s">
        <v>13</v>
      </c>
      <c r="AC22" s="18" t="s">
        <v>13</v>
      </c>
      <c r="AD22" s="21" t="s">
        <v>13</v>
      </c>
      <c r="AE22" s="14" t="s">
        <v>13</v>
      </c>
      <c r="AF22" s="25" t="s">
        <v>13</v>
      </c>
      <c r="AG22" s="29" t="s">
        <v>13</v>
      </c>
      <c r="AH22" s="56" t="s">
        <v>13</v>
      </c>
      <c r="AI22" s="37">
        <v>435</v>
      </c>
      <c r="AJ22" s="38">
        <f t="shared" si="0"/>
        <v>0.84139264990328821</v>
      </c>
      <c r="AK22" s="39">
        <f t="shared" si="1"/>
        <v>19</v>
      </c>
      <c r="AL22" s="40">
        <f t="shared" si="2"/>
        <v>3.6750483558994199E-2</v>
      </c>
      <c r="AM22" s="41">
        <v>63</v>
      </c>
      <c r="AN22" s="42">
        <f t="shared" si="3"/>
        <v>0.1218568665377176</v>
      </c>
      <c r="AO22" s="32">
        <v>82</v>
      </c>
      <c r="AP22" s="46">
        <f t="shared" si="5"/>
        <v>0.15860735009671179</v>
      </c>
      <c r="AQ22" s="29">
        <v>454</v>
      </c>
      <c r="AR22" s="43">
        <f t="shared" si="4"/>
        <v>0.87814313346228234</v>
      </c>
      <c r="AS22" s="32">
        <f t="shared" si="17"/>
        <v>5013</v>
      </c>
      <c r="AT22" s="60" cm="1">
        <f t="array" ref="AT22">AS22/(SUM(AM11:AM22+AQ11:AQ22))</f>
        <v>0.86955767562879449</v>
      </c>
      <c r="AU22" s="52">
        <v>4</v>
      </c>
      <c r="AV22" s="51">
        <v>25</v>
      </c>
      <c r="AW22" s="53">
        <v>36</v>
      </c>
      <c r="AX22" s="16">
        <f t="shared" si="6"/>
        <v>65</v>
      </c>
      <c r="AY22" s="16">
        <f t="shared" si="18"/>
        <v>438</v>
      </c>
      <c r="AZ22" s="17">
        <f t="shared" si="8"/>
        <v>0.12922465208747516</v>
      </c>
      <c r="BA22" s="52">
        <f t="shared" si="20"/>
        <v>225</v>
      </c>
      <c r="BB22" s="51">
        <f t="shared" si="21"/>
        <v>278</v>
      </c>
      <c r="BC22" s="53">
        <f t="shared" si="22"/>
        <v>522</v>
      </c>
      <c r="BD22" s="33">
        <f t="shared" si="23"/>
        <v>1025</v>
      </c>
      <c r="BE22" s="61">
        <f t="shared" si="19"/>
        <v>0.18083980239943542</v>
      </c>
      <c r="BF22" s="25" t="s">
        <v>13</v>
      </c>
      <c r="BG22" s="25" t="s">
        <v>13</v>
      </c>
      <c r="BH22" s="25" t="s">
        <v>13</v>
      </c>
      <c r="BI22" s="25" t="s">
        <v>13</v>
      </c>
      <c r="BJ22" s="25" t="s">
        <v>13</v>
      </c>
      <c r="BK22" s="170" t="s">
        <v>13</v>
      </c>
      <c r="BL22" s="170" t="s">
        <v>13</v>
      </c>
      <c r="BM22" s="170" t="s">
        <v>13</v>
      </c>
      <c r="BN22" s="170" t="s">
        <v>13</v>
      </c>
    </row>
    <row r="23" spans="1:66" x14ac:dyDescent="0.3">
      <c r="A23" s="73">
        <v>41518</v>
      </c>
      <c r="B23" s="18">
        <v>375</v>
      </c>
      <c r="C23" s="21">
        <v>15</v>
      </c>
      <c r="D23" s="14">
        <v>65</v>
      </c>
      <c r="E23" s="25">
        <v>35</v>
      </c>
      <c r="F23" s="29">
        <f t="shared" si="10"/>
        <v>490</v>
      </c>
      <c r="G23" s="33">
        <f t="shared" si="11"/>
        <v>115</v>
      </c>
      <c r="H23" s="34">
        <f t="shared" si="12"/>
        <v>375</v>
      </c>
      <c r="I23" s="33" t="s">
        <v>13</v>
      </c>
      <c r="J23" s="33" t="s">
        <v>13</v>
      </c>
      <c r="K23" s="33" t="s">
        <v>13</v>
      </c>
      <c r="L23" s="33" t="s">
        <v>13</v>
      </c>
      <c r="M23" s="33" t="s">
        <v>13</v>
      </c>
      <c r="N23" s="34" t="s">
        <v>13</v>
      </c>
      <c r="O23" s="20">
        <f t="shared" si="13"/>
        <v>0.76530612244897955</v>
      </c>
      <c r="P23" s="23">
        <f t="shared" si="14"/>
        <v>3.0612244897959183E-2</v>
      </c>
      <c r="Q23" s="15">
        <f t="shared" si="15"/>
        <v>0.1326530612244898</v>
      </c>
      <c r="R23" s="27">
        <f t="shared" si="16"/>
        <v>7.1428571428571425E-2</v>
      </c>
      <c r="S23" s="18" t="s">
        <v>13</v>
      </c>
      <c r="T23" s="21" t="s">
        <v>13</v>
      </c>
      <c r="U23" s="14" t="s">
        <v>13</v>
      </c>
      <c r="V23" s="25" t="s">
        <v>13</v>
      </c>
      <c r="W23" s="31" t="s">
        <v>13</v>
      </c>
      <c r="X23" s="18" t="s">
        <v>13</v>
      </c>
      <c r="Y23" s="21" t="s">
        <v>13</v>
      </c>
      <c r="Z23" s="14" t="s">
        <v>13</v>
      </c>
      <c r="AA23" s="25" t="s">
        <v>13</v>
      </c>
      <c r="AB23" s="31" t="s">
        <v>13</v>
      </c>
      <c r="AC23" s="18" t="s">
        <v>13</v>
      </c>
      <c r="AD23" s="21" t="s">
        <v>13</v>
      </c>
      <c r="AE23" s="14" t="s">
        <v>13</v>
      </c>
      <c r="AF23" s="25" t="s">
        <v>13</v>
      </c>
      <c r="AG23" s="29" t="s">
        <v>13</v>
      </c>
      <c r="AH23" s="56" t="s">
        <v>13</v>
      </c>
      <c r="AI23" s="37">
        <v>418</v>
      </c>
      <c r="AJ23" s="38">
        <f t="shared" si="0"/>
        <v>0.83266932270916338</v>
      </c>
      <c r="AK23" s="39">
        <f t="shared" si="1"/>
        <v>11</v>
      </c>
      <c r="AL23" s="40">
        <f t="shared" si="2"/>
        <v>2.1912350597609563E-2</v>
      </c>
      <c r="AM23" s="41">
        <v>73</v>
      </c>
      <c r="AN23" s="42">
        <f t="shared" si="3"/>
        <v>0.1454183266932271</v>
      </c>
      <c r="AO23" s="32">
        <v>84</v>
      </c>
      <c r="AP23" s="46">
        <f t="shared" si="5"/>
        <v>0.16733067729083664</v>
      </c>
      <c r="AQ23" s="29">
        <v>429</v>
      </c>
      <c r="AR23" s="43">
        <f t="shared" si="4"/>
        <v>0.85458167330677293</v>
      </c>
      <c r="AS23" s="32">
        <f t="shared" si="17"/>
        <v>5019</v>
      </c>
      <c r="AT23" s="60" cm="1">
        <f t="array" ref="AT23">AS23/(SUM(AM12:AM23+AQ12:AQ23))</f>
        <v>0.86609145815358068</v>
      </c>
      <c r="AU23" s="52">
        <v>1</v>
      </c>
      <c r="AV23" s="51">
        <v>51</v>
      </c>
      <c r="AW23" s="53">
        <v>32</v>
      </c>
      <c r="AX23" s="16">
        <f t="shared" si="6"/>
        <v>84</v>
      </c>
      <c r="AY23" s="16">
        <f t="shared" si="18"/>
        <v>406</v>
      </c>
      <c r="AZ23" s="17">
        <f t="shared" si="8"/>
        <v>0.17142857142857143</v>
      </c>
      <c r="BA23" s="52">
        <f t="shared" si="20"/>
        <v>162</v>
      </c>
      <c r="BB23" s="51">
        <f t="shared" si="21"/>
        <v>308</v>
      </c>
      <c r="BC23" s="53">
        <f t="shared" si="22"/>
        <v>476</v>
      </c>
      <c r="BD23" s="33">
        <f t="shared" si="23"/>
        <v>946</v>
      </c>
      <c r="BE23" s="61">
        <f t="shared" si="19"/>
        <v>0.16637354906788604</v>
      </c>
      <c r="BF23" s="25" t="s">
        <v>13</v>
      </c>
      <c r="BG23" s="25" t="s">
        <v>13</v>
      </c>
      <c r="BH23" s="25" t="s">
        <v>13</v>
      </c>
      <c r="BI23" s="25" t="s">
        <v>13</v>
      </c>
      <c r="BJ23" s="25" t="s">
        <v>13</v>
      </c>
      <c r="BK23" s="170" t="s">
        <v>13</v>
      </c>
      <c r="BL23" s="170" t="s">
        <v>13</v>
      </c>
      <c r="BM23" s="170" t="s">
        <v>13</v>
      </c>
      <c r="BN23" s="170" t="s">
        <v>13</v>
      </c>
    </row>
    <row r="24" spans="1:66" x14ac:dyDescent="0.3">
      <c r="A24" s="73">
        <v>41548</v>
      </c>
      <c r="B24" s="18">
        <v>371</v>
      </c>
      <c r="C24" s="21">
        <v>40</v>
      </c>
      <c r="D24" s="14">
        <v>56</v>
      </c>
      <c r="E24" s="25">
        <v>9</v>
      </c>
      <c r="F24" s="29">
        <f t="shared" si="10"/>
        <v>476</v>
      </c>
      <c r="G24" s="33">
        <f t="shared" si="11"/>
        <v>105</v>
      </c>
      <c r="H24" s="34">
        <f t="shared" si="12"/>
        <v>371</v>
      </c>
      <c r="I24" s="33" t="s">
        <v>13</v>
      </c>
      <c r="J24" s="33" t="s">
        <v>13</v>
      </c>
      <c r="K24" s="33" t="s">
        <v>13</v>
      </c>
      <c r="L24" s="33" t="s">
        <v>13</v>
      </c>
      <c r="M24" s="33" t="s">
        <v>13</v>
      </c>
      <c r="N24" s="34" t="s">
        <v>13</v>
      </c>
      <c r="O24" s="20">
        <f t="shared" si="13"/>
        <v>0.77941176470588236</v>
      </c>
      <c r="P24" s="23">
        <f t="shared" si="14"/>
        <v>8.4033613445378158E-2</v>
      </c>
      <c r="Q24" s="15">
        <f t="shared" si="15"/>
        <v>0.11764705882352941</v>
      </c>
      <c r="R24" s="27">
        <f t="shared" si="16"/>
        <v>1.8907563025210083E-2</v>
      </c>
      <c r="S24" s="18" t="s">
        <v>13</v>
      </c>
      <c r="T24" s="21" t="s">
        <v>13</v>
      </c>
      <c r="U24" s="14" t="s">
        <v>13</v>
      </c>
      <c r="V24" s="25" t="s">
        <v>13</v>
      </c>
      <c r="W24" s="31" t="s">
        <v>13</v>
      </c>
      <c r="X24" s="18" t="s">
        <v>13</v>
      </c>
      <c r="Y24" s="21" t="s">
        <v>13</v>
      </c>
      <c r="Z24" s="14" t="s">
        <v>13</v>
      </c>
      <c r="AA24" s="25" t="s">
        <v>13</v>
      </c>
      <c r="AB24" s="31" t="s">
        <v>13</v>
      </c>
      <c r="AC24" s="18" t="s">
        <v>13</v>
      </c>
      <c r="AD24" s="21" t="s">
        <v>13</v>
      </c>
      <c r="AE24" s="14" t="s">
        <v>13</v>
      </c>
      <c r="AF24" s="25" t="s">
        <v>13</v>
      </c>
      <c r="AG24" s="29" t="s">
        <v>13</v>
      </c>
      <c r="AH24" s="56" t="s">
        <v>13</v>
      </c>
      <c r="AI24" s="37">
        <v>416</v>
      </c>
      <c r="AJ24" s="38">
        <f t="shared" si="0"/>
        <v>0.83870967741935487</v>
      </c>
      <c r="AK24" s="39">
        <f t="shared" si="1"/>
        <v>20</v>
      </c>
      <c r="AL24" s="40">
        <f t="shared" si="2"/>
        <v>4.0322580645161289E-2</v>
      </c>
      <c r="AM24" s="41">
        <v>60</v>
      </c>
      <c r="AN24" s="42">
        <f t="shared" si="3"/>
        <v>0.12096774193548387</v>
      </c>
      <c r="AO24" s="32">
        <v>80</v>
      </c>
      <c r="AP24" s="46">
        <f t="shared" si="5"/>
        <v>0.16129032258064516</v>
      </c>
      <c r="AQ24" s="29">
        <v>436</v>
      </c>
      <c r="AR24" s="43">
        <f t="shared" si="4"/>
        <v>0.87903225806451613</v>
      </c>
      <c r="AS24" s="32">
        <f t="shared" si="17"/>
        <v>5068</v>
      </c>
      <c r="AT24" s="60" cm="1">
        <f t="array" ref="AT24">AS24/(SUM(AM13:AM24+AQ13:AQ24))</f>
        <v>0.86855184233076266</v>
      </c>
      <c r="AU24" s="52">
        <v>3</v>
      </c>
      <c r="AV24" s="51">
        <v>25</v>
      </c>
      <c r="AW24" s="53">
        <v>29</v>
      </c>
      <c r="AX24" s="16">
        <f t="shared" si="6"/>
        <v>57</v>
      </c>
      <c r="AY24" s="16">
        <f t="shared" si="18"/>
        <v>419</v>
      </c>
      <c r="AZ24" s="17">
        <f t="shared" si="8"/>
        <v>0.11974789915966387</v>
      </c>
      <c r="BA24" s="52">
        <f t="shared" si="20"/>
        <v>162</v>
      </c>
      <c r="BB24" s="51">
        <f t="shared" si="21"/>
        <v>315</v>
      </c>
      <c r="BC24" s="53">
        <f t="shared" si="22"/>
        <v>472</v>
      </c>
      <c r="BD24" s="33">
        <f t="shared" si="23"/>
        <v>949</v>
      </c>
      <c r="BE24" s="61">
        <f t="shared" si="19"/>
        <v>0.16631615842972311</v>
      </c>
      <c r="BF24" s="25" t="s">
        <v>13</v>
      </c>
      <c r="BG24" s="25" t="s">
        <v>13</v>
      </c>
      <c r="BH24" s="25" t="s">
        <v>13</v>
      </c>
      <c r="BI24" s="25" t="s">
        <v>13</v>
      </c>
      <c r="BJ24" s="25" t="s">
        <v>13</v>
      </c>
      <c r="BK24" s="170" t="s">
        <v>13</v>
      </c>
      <c r="BL24" s="170" t="s">
        <v>13</v>
      </c>
      <c r="BM24" s="170" t="s">
        <v>13</v>
      </c>
      <c r="BN24" s="170" t="s">
        <v>13</v>
      </c>
    </row>
    <row r="25" spans="1:66" x14ac:dyDescent="0.3">
      <c r="A25" s="73">
        <v>41579</v>
      </c>
      <c r="B25" s="18">
        <v>444</v>
      </c>
      <c r="C25" s="21">
        <v>223</v>
      </c>
      <c r="D25" s="14">
        <v>58</v>
      </c>
      <c r="E25" s="25">
        <v>54</v>
      </c>
      <c r="F25" s="29">
        <f t="shared" si="10"/>
        <v>779</v>
      </c>
      <c r="G25" s="33">
        <f t="shared" si="11"/>
        <v>335</v>
      </c>
      <c r="H25" s="34">
        <f t="shared" si="12"/>
        <v>444</v>
      </c>
      <c r="I25" s="33" t="s">
        <v>13</v>
      </c>
      <c r="J25" s="33" t="s">
        <v>13</v>
      </c>
      <c r="K25" s="33" t="s">
        <v>13</v>
      </c>
      <c r="L25" s="33" t="s">
        <v>13</v>
      </c>
      <c r="M25" s="33" t="s">
        <v>13</v>
      </c>
      <c r="N25" s="34" t="s">
        <v>13</v>
      </c>
      <c r="O25" s="20">
        <f t="shared" si="13"/>
        <v>0.56996148908857514</v>
      </c>
      <c r="P25" s="23">
        <f t="shared" si="14"/>
        <v>0.28626444159178432</v>
      </c>
      <c r="Q25" s="15">
        <f t="shared" si="15"/>
        <v>7.4454428754813867E-2</v>
      </c>
      <c r="R25" s="27">
        <f t="shared" si="16"/>
        <v>6.9319640564826701E-2</v>
      </c>
      <c r="S25" s="18" t="s">
        <v>13</v>
      </c>
      <c r="T25" s="21" t="s">
        <v>13</v>
      </c>
      <c r="U25" s="14" t="s">
        <v>13</v>
      </c>
      <c r="V25" s="25" t="s">
        <v>13</v>
      </c>
      <c r="W25" s="31" t="s">
        <v>13</v>
      </c>
      <c r="X25" s="18" t="s">
        <v>13</v>
      </c>
      <c r="Y25" s="21" t="s">
        <v>13</v>
      </c>
      <c r="Z25" s="14" t="s">
        <v>13</v>
      </c>
      <c r="AA25" s="25" t="s">
        <v>13</v>
      </c>
      <c r="AB25" s="31" t="s">
        <v>13</v>
      </c>
      <c r="AC25" s="18" t="s">
        <v>13</v>
      </c>
      <c r="AD25" s="21" t="s">
        <v>13</v>
      </c>
      <c r="AE25" s="14" t="s">
        <v>13</v>
      </c>
      <c r="AF25" s="25" t="s">
        <v>13</v>
      </c>
      <c r="AG25" s="29" t="s">
        <v>13</v>
      </c>
      <c r="AH25" s="56" t="s">
        <v>13</v>
      </c>
      <c r="AI25" s="37">
        <v>686</v>
      </c>
      <c r="AJ25" s="38">
        <f t="shared" si="0"/>
        <v>0.84586929716399506</v>
      </c>
      <c r="AK25" s="39">
        <f t="shared" si="1"/>
        <v>31</v>
      </c>
      <c r="AL25" s="40">
        <f t="shared" si="2"/>
        <v>3.8224414303329221E-2</v>
      </c>
      <c r="AM25" s="41">
        <v>94</v>
      </c>
      <c r="AN25" s="42">
        <f t="shared" si="3"/>
        <v>0.11590628853267571</v>
      </c>
      <c r="AO25" s="32">
        <v>125</v>
      </c>
      <c r="AP25" s="46">
        <f t="shared" si="5"/>
        <v>0.15413070283600494</v>
      </c>
      <c r="AQ25" s="29">
        <v>717</v>
      </c>
      <c r="AR25" s="43">
        <f t="shared" si="4"/>
        <v>0.88409371146732429</v>
      </c>
      <c r="AS25" s="32">
        <f t="shared" si="17"/>
        <v>5364</v>
      </c>
      <c r="AT25" s="60" cm="1">
        <f t="array" ref="AT25">AS25/(SUM(AM14:AM25+AQ14:AQ25))</f>
        <v>0.87276277253498213</v>
      </c>
      <c r="AU25" s="52">
        <v>4</v>
      </c>
      <c r="AV25" s="51">
        <v>198</v>
      </c>
      <c r="AW25" s="53">
        <v>51</v>
      </c>
      <c r="AX25" s="16">
        <f t="shared" si="6"/>
        <v>253</v>
      </c>
      <c r="AY25" s="16">
        <f t="shared" si="18"/>
        <v>526</v>
      </c>
      <c r="AZ25" s="17">
        <f t="shared" si="8"/>
        <v>0.32477535301668808</v>
      </c>
      <c r="BA25" s="52">
        <f t="shared" si="20"/>
        <v>163</v>
      </c>
      <c r="BB25" s="51">
        <f t="shared" si="21"/>
        <v>498</v>
      </c>
      <c r="BC25" s="53">
        <f t="shared" si="22"/>
        <v>484</v>
      </c>
      <c r="BD25" s="33">
        <f t="shared" si="23"/>
        <v>1145</v>
      </c>
      <c r="BE25" s="61">
        <f t="shared" si="19"/>
        <v>0.19131161236424393</v>
      </c>
      <c r="BF25" s="25" t="s">
        <v>13</v>
      </c>
      <c r="BG25" s="25" t="s">
        <v>13</v>
      </c>
      <c r="BH25" s="25" t="s">
        <v>13</v>
      </c>
      <c r="BI25" s="25" t="s">
        <v>13</v>
      </c>
      <c r="BJ25" s="25" t="s">
        <v>13</v>
      </c>
      <c r="BK25" s="170" t="s">
        <v>13</v>
      </c>
      <c r="BL25" s="170" t="s">
        <v>13</v>
      </c>
      <c r="BM25" s="170" t="s">
        <v>13</v>
      </c>
      <c r="BN25" s="170" t="s">
        <v>13</v>
      </c>
    </row>
    <row r="26" spans="1:66" x14ac:dyDescent="0.3">
      <c r="A26" s="73">
        <v>41609</v>
      </c>
      <c r="B26" s="18">
        <v>265</v>
      </c>
      <c r="C26" s="21">
        <v>305</v>
      </c>
      <c r="D26" s="14">
        <v>36</v>
      </c>
      <c r="E26" s="25">
        <v>98</v>
      </c>
      <c r="F26" s="29">
        <f t="shared" si="10"/>
        <v>704</v>
      </c>
      <c r="G26" s="33">
        <f t="shared" si="11"/>
        <v>439</v>
      </c>
      <c r="H26" s="34">
        <f t="shared" si="12"/>
        <v>265</v>
      </c>
      <c r="I26" s="33">
        <f t="shared" ref="I26:I57" si="24">SUM(F15:F26)</f>
        <v>6310</v>
      </c>
      <c r="J26" s="33">
        <f t="shared" ref="J26:J57" si="25">SUM(G15:G26)</f>
        <v>1992</v>
      </c>
      <c r="K26" s="33">
        <f t="shared" ref="K26:K57" si="26">SUM(H15:H26)</f>
        <v>4318</v>
      </c>
      <c r="L26" s="35">
        <f t="shared" ref="L26:L57" si="27">I26/12</f>
        <v>525.83333333333337</v>
      </c>
      <c r="M26" s="35">
        <f t="shared" ref="M26:M57" si="28">J26/12</f>
        <v>166</v>
      </c>
      <c r="N26" s="36">
        <f t="shared" ref="N26:N57" si="29">K26/12</f>
        <v>359.83333333333331</v>
      </c>
      <c r="O26" s="20">
        <f t="shared" si="13"/>
        <v>0.37642045454545453</v>
      </c>
      <c r="P26" s="23">
        <f t="shared" si="14"/>
        <v>0.43323863636363635</v>
      </c>
      <c r="Q26" s="15">
        <f t="shared" si="15"/>
        <v>5.113636363636364E-2</v>
      </c>
      <c r="R26" s="27">
        <f t="shared" si="16"/>
        <v>0.13920454545454544</v>
      </c>
      <c r="S26" s="18" t="s">
        <v>13</v>
      </c>
      <c r="T26" s="21" t="s">
        <v>13</v>
      </c>
      <c r="U26" s="14" t="s">
        <v>13</v>
      </c>
      <c r="V26" s="25" t="s">
        <v>13</v>
      </c>
      <c r="W26" s="31" t="s">
        <v>13</v>
      </c>
      <c r="X26" s="18" t="s">
        <v>13</v>
      </c>
      <c r="Y26" s="21" t="s">
        <v>13</v>
      </c>
      <c r="Z26" s="14" t="s">
        <v>13</v>
      </c>
      <c r="AA26" s="25" t="s">
        <v>13</v>
      </c>
      <c r="AB26" s="31" t="s">
        <v>13</v>
      </c>
      <c r="AC26" s="18" t="s">
        <v>13</v>
      </c>
      <c r="AD26" s="21" t="s">
        <v>13</v>
      </c>
      <c r="AE26" s="14" t="s">
        <v>13</v>
      </c>
      <c r="AF26" s="25" t="s">
        <v>13</v>
      </c>
      <c r="AG26" s="29" t="s">
        <v>13</v>
      </c>
      <c r="AH26" s="56" t="s">
        <v>13</v>
      </c>
      <c r="AI26" s="37">
        <v>650</v>
      </c>
      <c r="AJ26" s="38">
        <f t="shared" si="0"/>
        <v>0.9065550906555091</v>
      </c>
      <c r="AK26" s="39">
        <f t="shared" si="1"/>
        <v>15</v>
      </c>
      <c r="AL26" s="40">
        <f t="shared" si="2"/>
        <v>2.0920502092050208E-2</v>
      </c>
      <c r="AM26" s="41">
        <v>52</v>
      </c>
      <c r="AN26" s="42">
        <f t="shared" si="3"/>
        <v>7.252440725244072E-2</v>
      </c>
      <c r="AO26" s="32">
        <v>67</v>
      </c>
      <c r="AP26" s="46">
        <f t="shared" si="5"/>
        <v>9.3444909344490928E-2</v>
      </c>
      <c r="AQ26" s="29">
        <v>665</v>
      </c>
      <c r="AR26" s="43">
        <f t="shared" si="4"/>
        <v>0.92747559274755931</v>
      </c>
      <c r="AS26" s="32">
        <f t="shared" si="17"/>
        <v>5695</v>
      </c>
      <c r="AT26" s="60" cm="1">
        <f t="array" ref="AT26">AS26/(SUM(AM15:AM26+AQ15:AQ26))</f>
        <v>0.87831585441085747</v>
      </c>
      <c r="AU26" s="52">
        <v>120</v>
      </c>
      <c r="AV26" s="51">
        <v>22</v>
      </c>
      <c r="AW26" s="53">
        <v>12</v>
      </c>
      <c r="AX26" s="16">
        <f t="shared" si="6"/>
        <v>154</v>
      </c>
      <c r="AY26" s="16">
        <f t="shared" si="18"/>
        <v>550</v>
      </c>
      <c r="AZ26" s="17">
        <f t="shared" si="8"/>
        <v>0.21875</v>
      </c>
      <c r="BA26" s="52">
        <f t="shared" si="20"/>
        <v>280</v>
      </c>
      <c r="BB26" s="51">
        <f t="shared" si="21"/>
        <v>495</v>
      </c>
      <c r="BC26" s="53">
        <f t="shared" si="22"/>
        <v>465</v>
      </c>
      <c r="BD26" s="33">
        <f t="shared" si="23"/>
        <v>1240</v>
      </c>
      <c r="BE26" s="61">
        <f t="shared" si="19"/>
        <v>0.196513470681458</v>
      </c>
      <c r="BF26" s="25" t="s">
        <v>13</v>
      </c>
      <c r="BG26" s="25" t="s">
        <v>13</v>
      </c>
      <c r="BH26" s="25" t="s">
        <v>13</v>
      </c>
      <c r="BI26" s="25" t="s">
        <v>13</v>
      </c>
      <c r="BJ26" s="25" t="s">
        <v>13</v>
      </c>
      <c r="BK26" s="170" t="s">
        <v>13</v>
      </c>
      <c r="BL26" s="170" t="s">
        <v>13</v>
      </c>
      <c r="BM26" s="170" t="s">
        <v>13</v>
      </c>
      <c r="BN26" s="170" t="s">
        <v>13</v>
      </c>
    </row>
    <row r="27" spans="1:66" x14ac:dyDescent="0.3">
      <c r="A27" s="73">
        <v>41640</v>
      </c>
      <c r="B27" s="18">
        <v>325</v>
      </c>
      <c r="C27" s="21">
        <v>34</v>
      </c>
      <c r="D27" s="14">
        <v>57</v>
      </c>
      <c r="E27" s="25">
        <v>17</v>
      </c>
      <c r="F27" s="29">
        <f t="shared" si="10"/>
        <v>433</v>
      </c>
      <c r="G27" s="33">
        <f t="shared" si="11"/>
        <v>108</v>
      </c>
      <c r="H27" s="34">
        <f t="shared" si="12"/>
        <v>325</v>
      </c>
      <c r="I27" s="33">
        <f t="shared" si="24"/>
        <v>6371</v>
      </c>
      <c r="J27" s="33">
        <f t="shared" si="25"/>
        <v>2034</v>
      </c>
      <c r="K27" s="33">
        <f t="shared" si="26"/>
        <v>4337</v>
      </c>
      <c r="L27" s="35">
        <f t="shared" si="27"/>
        <v>530.91666666666663</v>
      </c>
      <c r="M27" s="35">
        <f t="shared" si="28"/>
        <v>169.5</v>
      </c>
      <c r="N27" s="36">
        <f t="shared" si="29"/>
        <v>361.41666666666669</v>
      </c>
      <c r="O27" s="20">
        <f t="shared" si="13"/>
        <v>0.75057736720554269</v>
      </c>
      <c r="P27" s="23">
        <f t="shared" si="14"/>
        <v>7.8521939953810627E-2</v>
      </c>
      <c r="Q27" s="15">
        <f t="shared" si="15"/>
        <v>0.13163972286374134</v>
      </c>
      <c r="R27" s="27">
        <f t="shared" si="16"/>
        <v>3.9260969976905313E-2</v>
      </c>
      <c r="S27" s="18" t="s">
        <v>13</v>
      </c>
      <c r="T27" s="21" t="s">
        <v>13</v>
      </c>
      <c r="U27" s="14" t="s">
        <v>13</v>
      </c>
      <c r="V27" s="25" t="s">
        <v>13</v>
      </c>
      <c r="W27" s="31" t="s">
        <v>13</v>
      </c>
      <c r="X27" s="18" t="s">
        <v>13</v>
      </c>
      <c r="Y27" s="21" t="s">
        <v>13</v>
      </c>
      <c r="Z27" s="14" t="s">
        <v>13</v>
      </c>
      <c r="AA27" s="25" t="s">
        <v>13</v>
      </c>
      <c r="AB27" s="31" t="s">
        <v>13</v>
      </c>
      <c r="AC27" s="18" t="s">
        <v>13</v>
      </c>
      <c r="AD27" s="21" t="s">
        <v>13</v>
      </c>
      <c r="AE27" s="14" t="s">
        <v>13</v>
      </c>
      <c r="AF27" s="25" t="s">
        <v>13</v>
      </c>
      <c r="AG27" s="29" t="s">
        <v>13</v>
      </c>
      <c r="AH27" s="56" t="s">
        <v>13</v>
      </c>
      <c r="AI27" s="37">
        <v>375</v>
      </c>
      <c r="AJ27" s="38">
        <f t="shared" si="0"/>
        <v>0.8205689277899344</v>
      </c>
      <c r="AK27" s="39">
        <f t="shared" si="1"/>
        <v>15</v>
      </c>
      <c r="AL27" s="40">
        <f t="shared" si="2"/>
        <v>3.2822757111597371E-2</v>
      </c>
      <c r="AM27" s="41">
        <v>67</v>
      </c>
      <c r="AN27" s="42">
        <f t="shared" si="3"/>
        <v>0.14660831509846828</v>
      </c>
      <c r="AO27" s="32">
        <v>82</v>
      </c>
      <c r="AP27" s="46">
        <f t="shared" si="5"/>
        <v>0.17943107221006566</v>
      </c>
      <c r="AQ27" s="29">
        <v>390</v>
      </c>
      <c r="AR27" s="43">
        <f t="shared" si="4"/>
        <v>0.85339168490153172</v>
      </c>
      <c r="AS27" s="32">
        <f t="shared" si="17"/>
        <v>5731</v>
      </c>
      <c r="AT27" s="60" cm="1">
        <f t="array" ref="AT27">AS27/(SUM(AM16:AM27+AQ16:AQ27))</f>
        <v>0.87482827049305445</v>
      </c>
      <c r="AU27" s="52">
        <v>29</v>
      </c>
      <c r="AV27" s="51">
        <v>31</v>
      </c>
      <c r="AW27" s="53">
        <v>36</v>
      </c>
      <c r="AX27" s="16">
        <f t="shared" si="6"/>
        <v>96</v>
      </c>
      <c r="AY27" s="16">
        <f t="shared" si="18"/>
        <v>337</v>
      </c>
      <c r="AZ27" s="17">
        <f t="shared" si="8"/>
        <v>0.22170900692840648</v>
      </c>
      <c r="BA27" s="52">
        <f t="shared" si="20"/>
        <v>306</v>
      </c>
      <c r="BB27" s="51">
        <f t="shared" si="21"/>
        <v>512</v>
      </c>
      <c r="BC27" s="53">
        <f t="shared" si="22"/>
        <v>463</v>
      </c>
      <c r="BD27" s="33">
        <f t="shared" si="23"/>
        <v>1281</v>
      </c>
      <c r="BE27" s="61">
        <f t="shared" si="19"/>
        <v>0.20106733636791713</v>
      </c>
      <c r="BF27" s="25" t="s">
        <v>13</v>
      </c>
      <c r="BG27" s="25" t="s">
        <v>13</v>
      </c>
      <c r="BH27" s="25" t="s">
        <v>13</v>
      </c>
      <c r="BI27" s="25" t="s">
        <v>13</v>
      </c>
      <c r="BJ27" s="25" t="s">
        <v>13</v>
      </c>
      <c r="BK27" s="170" t="s">
        <v>13</v>
      </c>
      <c r="BL27" s="170" t="s">
        <v>13</v>
      </c>
      <c r="BM27" s="170" t="s">
        <v>13</v>
      </c>
      <c r="BN27" s="170" t="s">
        <v>13</v>
      </c>
    </row>
    <row r="28" spans="1:66" x14ac:dyDescent="0.3">
      <c r="A28" s="73">
        <v>41671</v>
      </c>
      <c r="B28" s="18">
        <v>398</v>
      </c>
      <c r="C28" s="21">
        <v>42</v>
      </c>
      <c r="D28" s="14">
        <v>19</v>
      </c>
      <c r="E28" s="25">
        <v>5</v>
      </c>
      <c r="F28" s="29">
        <f t="shared" si="10"/>
        <v>464</v>
      </c>
      <c r="G28" s="33">
        <f t="shared" si="11"/>
        <v>66</v>
      </c>
      <c r="H28" s="34">
        <f t="shared" si="12"/>
        <v>398</v>
      </c>
      <c r="I28" s="33">
        <f t="shared" si="24"/>
        <v>6362</v>
      </c>
      <c r="J28" s="33">
        <f t="shared" si="25"/>
        <v>1946</v>
      </c>
      <c r="K28" s="33">
        <f t="shared" si="26"/>
        <v>4416</v>
      </c>
      <c r="L28" s="35">
        <f t="shared" si="27"/>
        <v>530.16666666666663</v>
      </c>
      <c r="M28" s="35">
        <f t="shared" si="28"/>
        <v>162.16666666666666</v>
      </c>
      <c r="N28" s="36">
        <f t="shared" si="29"/>
        <v>368</v>
      </c>
      <c r="O28" s="20">
        <f t="shared" si="13"/>
        <v>0.85775862068965514</v>
      </c>
      <c r="P28" s="23">
        <f t="shared" si="14"/>
        <v>9.0517241379310345E-2</v>
      </c>
      <c r="Q28" s="15">
        <f t="shared" si="15"/>
        <v>4.0948275862068964E-2</v>
      </c>
      <c r="R28" s="27">
        <f t="shared" si="16"/>
        <v>1.0775862068965518E-2</v>
      </c>
      <c r="S28" s="18" t="s">
        <v>13</v>
      </c>
      <c r="T28" s="21" t="s">
        <v>13</v>
      </c>
      <c r="U28" s="14" t="s">
        <v>13</v>
      </c>
      <c r="V28" s="25" t="s">
        <v>13</v>
      </c>
      <c r="W28" s="31" t="s">
        <v>13</v>
      </c>
      <c r="X28" s="18" t="s">
        <v>13</v>
      </c>
      <c r="Y28" s="21" t="s">
        <v>13</v>
      </c>
      <c r="Z28" s="14" t="s">
        <v>13</v>
      </c>
      <c r="AA28" s="25" t="s">
        <v>13</v>
      </c>
      <c r="AB28" s="31" t="s">
        <v>13</v>
      </c>
      <c r="AC28" s="18" t="s">
        <v>13</v>
      </c>
      <c r="AD28" s="21" t="s">
        <v>13</v>
      </c>
      <c r="AE28" s="14" t="s">
        <v>13</v>
      </c>
      <c r="AF28" s="25" t="s">
        <v>13</v>
      </c>
      <c r="AG28" s="29" t="s">
        <v>13</v>
      </c>
      <c r="AH28" s="56" t="s">
        <v>13</v>
      </c>
      <c r="AI28" s="37">
        <v>400</v>
      </c>
      <c r="AJ28" s="38">
        <f t="shared" si="0"/>
        <v>0.82987551867219922</v>
      </c>
      <c r="AK28" s="39">
        <f t="shared" si="1"/>
        <v>24</v>
      </c>
      <c r="AL28" s="40">
        <f t="shared" si="2"/>
        <v>4.9792531120331947E-2</v>
      </c>
      <c r="AM28" s="41">
        <v>58</v>
      </c>
      <c r="AN28" s="42">
        <f t="shared" si="3"/>
        <v>0.12033195020746888</v>
      </c>
      <c r="AO28" s="32">
        <v>82</v>
      </c>
      <c r="AP28" s="46">
        <f t="shared" si="5"/>
        <v>0.17012448132780084</v>
      </c>
      <c r="AQ28" s="29">
        <v>424</v>
      </c>
      <c r="AR28" s="43">
        <f t="shared" si="4"/>
        <v>0.8796680497925311</v>
      </c>
      <c r="AS28" s="32">
        <f t="shared" si="17"/>
        <v>5713</v>
      </c>
      <c r="AT28" s="60" cm="1">
        <f t="array" ref="AT28">AS28/(SUM(AM17:AM28+AQ17:AQ28))</f>
        <v>0.87261341072246834</v>
      </c>
      <c r="AU28" s="52">
        <v>0</v>
      </c>
      <c r="AV28" s="51">
        <v>12</v>
      </c>
      <c r="AW28" s="53">
        <v>41</v>
      </c>
      <c r="AX28" s="16">
        <f t="shared" si="6"/>
        <v>53</v>
      </c>
      <c r="AY28" s="16">
        <f t="shared" si="18"/>
        <v>411</v>
      </c>
      <c r="AZ28" s="17">
        <f t="shared" si="8"/>
        <v>0.11422413793103449</v>
      </c>
      <c r="BA28" s="52">
        <f t="shared" si="20"/>
        <v>306</v>
      </c>
      <c r="BB28" s="51">
        <f t="shared" si="21"/>
        <v>507</v>
      </c>
      <c r="BC28" s="53">
        <f t="shared" si="22"/>
        <v>442</v>
      </c>
      <c r="BD28" s="33">
        <f t="shared" si="23"/>
        <v>1255</v>
      </c>
      <c r="BE28" s="61">
        <f t="shared" si="19"/>
        <v>0.19726501100282931</v>
      </c>
      <c r="BF28" s="25" t="s">
        <v>13</v>
      </c>
      <c r="BG28" s="25" t="s">
        <v>13</v>
      </c>
      <c r="BH28" s="25" t="s">
        <v>13</v>
      </c>
      <c r="BI28" s="25" t="s">
        <v>13</v>
      </c>
      <c r="BJ28" s="25" t="s">
        <v>13</v>
      </c>
      <c r="BK28" s="170" t="s">
        <v>13</v>
      </c>
      <c r="BL28" s="170" t="s">
        <v>13</v>
      </c>
      <c r="BM28" s="170" t="s">
        <v>13</v>
      </c>
      <c r="BN28" s="170" t="s">
        <v>13</v>
      </c>
    </row>
    <row r="29" spans="1:66" x14ac:dyDescent="0.3">
      <c r="A29" s="73">
        <v>41699</v>
      </c>
      <c r="B29" s="18">
        <v>452</v>
      </c>
      <c r="C29" s="21">
        <v>50</v>
      </c>
      <c r="D29" s="14">
        <v>45</v>
      </c>
      <c r="E29" s="25">
        <v>14</v>
      </c>
      <c r="F29" s="29">
        <f t="shared" si="10"/>
        <v>561</v>
      </c>
      <c r="G29" s="33">
        <f t="shared" si="11"/>
        <v>109</v>
      </c>
      <c r="H29" s="34">
        <f t="shared" si="12"/>
        <v>452</v>
      </c>
      <c r="I29" s="33">
        <f t="shared" si="24"/>
        <v>6530</v>
      </c>
      <c r="J29" s="33">
        <f t="shared" si="25"/>
        <v>2022</v>
      </c>
      <c r="K29" s="33">
        <f t="shared" si="26"/>
        <v>4508</v>
      </c>
      <c r="L29" s="35">
        <f t="shared" si="27"/>
        <v>544.16666666666663</v>
      </c>
      <c r="M29" s="35">
        <f t="shared" si="28"/>
        <v>168.5</v>
      </c>
      <c r="N29" s="36">
        <f t="shared" si="29"/>
        <v>375.66666666666669</v>
      </c>
      <c r="O29" s="20">
        <f t="shared" si="13"/>
        <v>0.80570409982174684</v>
      </c>
      <c r="P29" s="23">
        <f t="shared" si="14"/>
        <v>8.9126559714795009E-2</v>
      </c>
      <c r="Q29" s="15">
        <f t="shared" si="15"/>
        <v>8.0213903743315509E-2</v>
      </c>
      <c r="R29" s="27">
        <f t="shared" si="16"/>
        <v>2.4955436720142603E-2</v>
      </c>
      <c r="S29" s="18" t="s">
        <v>13</v>
      </c>
      <c r="T29" s="21" t="s">
        <v>13</v>
      </c>
      <c r="U29" s="14" t="s">
        <v>13</v>
      </c>
      <c r="V29" s="25" t="s">
        <v>13</v>
      </c>
      <c r="W29" s="31" t="s">
        <v>13</v>
      </c>
      <c r="X29" s="18" t="s">
        <v>13</v>
      </c>
      <c r="Y29" s="21" t="s">
        <v>13</v>
      </c>
      <c r="Z29" s="14" t="s">
        <v>13</v>
      </c>
      <c r="AA29" s="25" t="s">
        <v>13</v>
      </c>
      <c r="AB29" s="31" t="s">
        <v>13</v>
      </c>
      <c r="AC29" s="18" t="s">
        <v>13</v>
      </c>
      <c r="AD29" s="21" t="s">
        <v>13</v>
      </c>
      <c r="AE29" s="14" t="s">
        <v>13</v>
      </c>
      <c r="AF29" s="25" t="s">
        <v>13</v>
      </c>
      <c r="AG29" s="29" t="s">
        <v>13</v>
      </c>
      <c r="AH29" s="56" t="s">
        <v>13</v>
      </c>
      <c r="AI29" s="37">
        <v>485</v>
      </c>
      <c r="AJ29" s="38">
        <f t="shared" si="0"/>
        <v>0.83190394511149224</v>
      </c>
      <c r="AK29" s="39">
        <f t="shared" si="1"/>
        <v>35</v>
      </c>
      <c r="AL29" s="40">
        <f t="shared" si="2"/>
        <v>6.0034305317324184E-2</v>
      </c>
      <c r="AM29" s="41">
        <v>63</v>
      </c>
      <c r="AN29" s="42">
        <f t="shared" si="3"/>
        <v>0.10806174957118353</v>
      </c>
      <c r="AO29" s="32">
        <v>98</v>
      </c>
      <c r="AP29" s="46">
        <f t="shared" si="5"/>
        <v>0.16809605488850771</v>
      </c>
      <c r="AQ29" s="29">
        <v>520</v>
      </c>
      <c r="AR29" s="43">
        <f t="shared" si="4"/>
        <v>0.89193825042881647</v>
      </c>
      <c r="AS29" s="32">
        <f t="shared" si="17"/>
        <v>5905</v>
      </c>
      <c r="AT29" s="60" cm="1">
        <f t="array" ref="AT29">AS29/(SUM(AM18:AM29+AQ18:AQ29))</f>
        <v>0.87780585699420244</v>
      </c>
      <c r="AU29" s="52">
        <v>0</v>
      </c>
      <c r="AV29" s="51">
        <v>70</v>
      </c>
      <c r="AW29" s="53">
        <v>66</v>
      </c>
      <c r="AX29" s="16">
        <f t="shared" si="6"/>
        <v>136</v>
      </c>
      <c r="AY29" s="16">
        <f t="shared" si="18"/>
        <v>425</v>
      </c>
      <c r="AZ29" s="17">
        <f t="shared" si="8"/>
        <v>0.24242424242424243</v>
      </c>
      <c r="BA29" s="52">
        <f t="shared" si="20"/>
        <v>304</v>
      </c>
      <c r="BB29" s="51">
        <f t="shared" si="21"/>
        <v>562</v>
      </c>
      <c r="BC29" s="53">
        <f t="shared" si="22"/>
        <v>464</v>
      </c>
      <c r="BD29" s="33">
        <f t="shared" si="23"/>
        <v>1330</v>
      </c>
      <c r="BE29" s="61">
        <f t="shared" si="19"/>
        <v>0.20367534456355282</v>
      </c>
      <c r="BF29" s="25" t="s">
        <v>13</v>
      </c>
      <c r="BG29" s="25" t="s">
        <v>13</v>
      </c>
      <c r="BH29" s="25" t="s">
        <v>13</v>
      </c>
      <c r="BI29" s="25" t="s">
        <v>13</v>
      </c>
      <c r="BJ29" s="25" t="s">
        <v>13</v>
      </c>
      <c r="BK29" s="170" t="s">
        <v>13</v>
      </c>
      <c r="BL29" s="170" t="s">
        <v>13</v>
      </c>
      <c r="BM29" s="170" t="s">
        <v>13</v>
      </c>
      <c r="BN29" s="170" t="s">
        <v>13</v>
      </c>
    </row>
    <row r="30" spans="1:66" x14ac:dyDescent="0.3">
      <c r="A30" s="73">
        <v>41730</v>
      </c>
      <c r="B30" s="18">
        <v>400</v>
      </c>
      <c r="C30" s="21">
        <v>118</v>
      </c>
      <c r="D30" s="14">
        <v>105</v>
      </c>
      <c r="E30" s="25">
        <v>74</v>
      </c>
      <c r="F30" s="29">
        <f t="shared" si="10"/>
        <v>697</v>
      </c>
      <c r="G30" s="33">
        <f t="shared" si="11"/>
        <v>297</v>
      </c>
      <c r="H30" s="34">
        <f t="shared" si="12"/>
        <v>400</v>
      </c>
      <c r="I30" s="33">
        <f t="shared" si="24"/>
        <v>6796</v>
      </c>
      <c r="J30" s="33">
        <f t="shared" si="25"/>
        <v>2257</v>
      </c>
      <c r="K30" s="33">
        <f t="shared" si="26"/>
        <v>4539</v>
      </c>
      <c r="L30" s="35">
        <f t="shared" si="27"/>
        <v>566.33333333333337</v>
      </c>
      <c r="M30" s="35">
        <f t="shared" si="28"/>
        <v>188.08333333333334</v>
      </c>
      <c r="N30" s="36">
        <f t="shared" si="29"/>
        <v>378.25</v>
      </c>
      <c r="O30" s="20">
        <f t="shared" si="13"/>
        <v>0.57388809182209466</v>
      </c>
      <c r="P30" s="23">
        <f t="shared" si="14"/>
        <v>0.16929698708751795</v>
      </c>
      <c r="Q30" s="15">
        <f t="shared" si="15"/>
        <v>0.15064562410329985</v>
      </c>
      <c r="R30" s="27">
        <f t="shared" si="16"/>
        <v>0.10616929698708752</v>
      </c>
      <c r="S30" s="18" t="s">
        <v>13</v>
      </c>
      <c r="T30" s="21" t="s">
        <v>13</v>
      </c>
      <c r="U30" s="14" t="s">
        <v>13</v>
      </c>
      <c r="V30" s="25" t="s">
        <v>13</v>
      </c>
      <c r="W30" s="31" t="s">
        <v>13</v>
      </c>
      <c r="X30" s="18" t="s">
        <v>13</v>
      </c>
      <c r="Y30" s="21" t="s">
        <v>13</v>
      </c>
      <c r="Z30" s="14" t="s">
        <v>13</v>
      </c>
      <c r="AA30" s="25" t="s">
        <v>13</v>
      </c>
      <c r="AB30" s="31" t="s">
        <v>13</v>
      </c>
      <c r="AC30" s="18" t="s">
        <v>13</v>
      </c>
      <c r="AD30" s="21" t="s">
        <v>13</v>
      </c>
      <c r="AE30" s="14" t="s">
        <v>13</v>
      </c>
      <c r="AF30" s="25" t="s">
        <v>13</v>
      </c>
      <c r="AG30" s="29" t="s">
        <v>13</v>
      </c>
      <c r="AH30" s="56" t="s">
        <v>13</v>
      </c>
      <c r="AI30" s="37">
        <v>628</v>
      </c>
      <c r="AJ30" s="38">
        <f t="shared" si="0"/>
        <v>0.85558583106267028</v>
      </c>
      <c r="AK30" s="39">
        <f t="shared" si="1"/>
        <v>32</v>
      </c>
      <c r="AL30" s="40">
        <f t="shared" si="2"/>
        <v>4.3596730245231606E-2</v>
      </c>
      <c r="AM30" s="41">
        <v>74</v>
      </c>
      <c r="AN30" s="42">
        <f t="shared" si="3"/>
        <v>0.1008174386920981</v>
      </c>
      <c r="AO30" s="32">
        <v>106</v>
      </c>
      <c r="AP30" s="46">
        <f t="shared" si="5"/>
        <v>0.1444141689373297</v>
      </c>
      <c r="AQ30" s="29">
        <v>660</v>
      </c>
      <c r="AR30" s="43">
        <f t="shared" si="4"/>
        <v>0.89918256130790186</v>
      </c>
      <c r="AS30" s="32">
        <f t="shared" si="17"/>
        <v>6183</v>
      </c>
      <c r="AT30" s="60" cm="1">
        <f t="array" ref="AT30">AS30/(SUM(AM19:AM30+AQ19:AQ30))</f>
        <v>0.88315954863590918</v>
      </c>
      <c r="AU30" s="52">
        <v>4</v>
      </c>
      <c r="AV30" s="51">
        <v>153</v>
      </c>
      <c r="AW30" s="53">
        <v>47</v>
      </c>
      <c r="AX30" s="16">
        <f t="shared" si="6"/>
        <v>204</v>
      </c>
      <c r="AY30" s="16">
        <f t="shared" si="18"/>
        <v>493</v>
      </c>
      <c r="AZ30" s="17">
        <f t="shared" si="8"/>
        <v>0.29268292682926828</v>
      </c>
      <c r="BA30" s="52">
        <f t="shared" si="20"/>
        <v>307</v>
      </c>
      <c r="BB30" s="51">
        <f t="shared" si="21"/>
        <v>695</v>
      </c>
      <c r="BC30" s="53">
        <f t="shared" si="22"/>
        <v>470</v>
      </c>
      <c r="BD30" s="33">
        <f t="shared" si="23"/>
        <v>1472</v>
      </c>
      <c r="BE30" s="61">
        <f t="shared" si="19"/>
        <v>0.21659799882283695</v>
      </c>
      <c r="BF30" s="25" t="s">
        <v>13</v>
      </c>
      <c r="BG30" s="25" t="s">
        <v>13</v>
      </c>
      <c r="BH30" s="25" t="s">
        <v>13</v>
      </c>
      <c r="BI30" s="25" t="s">
        <v>13</v>
      </c>
      <c r="BJ30" s="25" t="s">
        <v>13</v>
      </c>
      <c r="BK30" s="170" t="s">
        <v>13</v>
      </c>
      <c r="BL30" s="170" t="s">
        <v>13</v>
      </c>
      <c r="BM30" s="170" t="s">
        <v>13</v>
      </c>
      <c r="BN30" s="170" t="s">
        <v>13</v>
      </c>
    </row>
    <row r="31" spans="1:66" x14ac:dyDescent="0.3">
      <c r="A31" s="73">
        <v>41760</v>
      </c>
      <c r="B31" s="18">
        <v>411</v>
      </c>
      <c r="C31" s="21">
        <v>129</v>
      </c>
      <c r="D31" s="14">
        <v>70</v>
      </c>
      <c r="E31" s="25">
        <v>1</v>
      </c>
      <c r="F31" s="29">
        <f t="shared" si="10"/>
        <v>611</v>
      </c>
      <c r="G31" s="33">
        <f t="shared" si="11"/>
        <v>200</v>
      </c>
      <c r="H31" s="34">
        <f t="shared" si="12"/>
        <v>411</v>
      </c>
      <c r="I31" s="33">
        <f t="shared" si="24"/>
        <v>6779</v>
      </c>
      <c r="J31" s="33">
        <f t="shared" si="25"/>
        <v>2235</v>
      </c>
      <c r="K31" s="33">
        <f t="shared" si="26"/>
        <v>4544</v>
      </c>
      <c r="L31" s="35">
        <f t="shared" si="27"/>
        <v>564.91666666666663</v>
      </c>
      <c r="M31" s="35">
        <f t="shared" si="28"/>
        <v>186.25</v>
      </c>
      <c r="N31" s="36">
        <f t="shared" si="29"/>
        <v>378.66666666666669</v>
      </c>
      <c r="O31" s="20">
        <f t="shared" si="13"/>
        <v>0.67266775777414078</v>
      </c>
      <c r="P31" s="23">
        <f t="shared" si="14"/>
        <v>0.21112929623567922</v>
      </c>
      <c r="Q31" s="15">
        <f t="shared" si="15"/>
        <v>0.11456628477905073</v>
      </c>
      <c r="R31" s="27">
        <f t="shared" si="16"/>
        <v>1.6366612111292963E-3</v>
      </c>
      <c r="S31" s="18" t="s">
        <v>13</v>
      </c>
      <c r="T31" s="21" t="s">
        <v>13</v>
      </c>
      <c r="U31" s="14" t="s">
        <v>13</v>
      </c>
      <c r="V31" s="25" t="s">
        <v>13</v>
      </c>
      <c r="W31" s="31" t="s">
        <v>13</v>
      </c>
      <c r="X31" s="18" t="s">
        <v>13</v>
      </c>
      <c r="Y31" s="21" t="s">
        <v>13</v>
      </c>
      <c r="Z31" s="14" t="s">
        <v>13</v>
      </c>
      <c r="AA31" s="25" t="s">
        <v>13</v>
      </c>
      <c r="AB31" s="31" t="s">
        <v>13</v>
      </c>
      <c r="AC31" s="18" t="s">
        <v>13</v>
      </c>
      <c r="AD31" s="21" t="s">
        <v>13</v>
      </c>
      <c r="AE31" s="14" t="s">
        <v>13</v>
      </c>
      <c r="AF31" s="25" t="s">
        <v>13</v>
      </c>
      <c r="AG31" s="29" t="s">
        <v>13</v>
      </c>
      <c r="AH31" s="56" t="s">
        <v>13</v>
      </c>
      <c r="AI31" s="37">
        <v>518</v>
      </c>
      <c r="AJ31" s="38">
        <f t="shared" si="0"/>
        <v>0.80937499999999996</v>
      </c>
      <c r="AK31" s="39">
        <f t="shared" si="1"/>
        <v>36</v>
      </c>
      <c r="AL31" s="40">
        <f t="shared" si="2"/>
        <v>5.6250000000000001E-2</v>
      </c>
      <c r="AM31" s="41">
        <v>86</v>
      </c>
      <c r="AN31" s="42">
        <f t="shared" si="3"/>
        <v>0.13437499999999999</v>
      </c>
      <c r="AO31" s="32">
        <v>122</v>
      </c>
      <c r="AP31" s="46">
        <f t="shared" si="5"/>
        <v>0.19062499999999999</v>
      </c>
      <c r="AQ31" s="29">
        <v>554</v>
      </c>
      <c r="AR31" s="43">
        <f t="shared" si="4"/>
        <v>0.86562499999999998</v>
      </c>
      <c r="AS31" s="32">
        <f t="shared" si="17"/>
        <v>6168</v>
      </c>
      <c r="AT31" s="60" cm="1">
        <f t="array" ref="AT31">AS31/(SUM(AM20:AM31+AQ20:AQ31))</f>
        <v>0.88354103996562094</v>
      </c>
      <c r="AU31" s="52">
        <v>3</v>
      </c>
      <c r="AV31" s="51">
        <v>56</v>
      </c>
      <c r="AW31" s="53">
        <v>148</v>
      </c>
      <c r="AX31" s="16">
        <f t="shared" si="6"/>
        <v>207</v>
      </c>
      <c r="AY31" s="16">
        <f t="shared" si="18"/>
        <v>404</v>
      </c>
      <c r="AZ31" s="17">
        <f t="shared" si="8"/>
        <v>0.33878887070376434</v>
      </c>
      <c r="BA31" s="52">
        <f t="shared" si="20"/>
        <v>299</v>
      </c>
      <c r="BB31" s="51">
        <f t="shared" si="21"/>
        <v>678</v>
      </c>
      <c r="BC31" s="53">
        <f t="shared" si="22"/>
        <v>575</v>
      </c>
      <c r="BD31" s="33">
        <f t="shared" si="23"/>
        <v>1552</v>
      </c>
      <c r="BE31" s="61">
        <f t="shared" si="19"/>
        <v>0.22894232187638294</v>
      </c>
      <c r="BF31" s="25" t="s">
        <v>13</v>
      </c>
      <c r="BG31" s="25" t="s">
        <v>13</v>
      </c>
      <c r="BH31" s="25" t="s">
        <v>13</v>
      </c>
      <c r="BI31" s="25" t="s">
        <v>13</v>
      </c>
      <c r="BJ31" s="25" t="s">
        <v>13</v>
      </c>
      <c r="BK31" s="170" t="s">
        <v>13</v>
      </c>
      <c r="BL31" s="170" t="s">
        <v>13</v>
      </c>
      <c r="BM31" s="170" t="s">
        <v>13</v>
      </c>
      <c r="BN31" s="170" t="s">
        <v>13</v>
      </c>
    </row>
    <row r="32" spans="1:66" x14ac:dyDescent="0.3">
      <c r="A32" s="73">
        <v>41791</v>
      </c>
      <c r="B32" s="18">
        <v>353</v>
      </c>
      <c r="C32" s="21">
        <v>68</v>
      </c>
      <c r="D32" s="14">
        <v>91</v>
      </c>
      <c r="E32" s="25">
        <v>87</v>
      </c>
      <c r="F32" s="29">
        <f t="shared" si="10"/>
        <v>599</v>
      </c>
      <c r="G32" s="33">
        <f t="shared" si="11"/>
        <v>246</v>
      </c>
      <c r="H32" s="34">
        <f t="shared" si="12"/>
        <v>353</v>
      </c>
      <c r="I32" s="33">
        <f t="shared" si="24"/>
        <v>6873</v>
      </c>
      <c r="J32" s="33">
        <f t="shared" si="25"/>
        <v>2326</v>
      </c>
      <c r="K32" s="33">
        <f t="shared" si="26"/>
        <v>4547</v>
      </c>
      <c r="L32" s="35">
        <f t="shared" si="27"/>
        <v>572.75</v>
      </c>
      <c r="M32" s="35">
        <f t="shared" si="28"/>
        <v>193.83333333333334</v>
      </c>
      <c r="N32" s="36">
        <f t="shared" si="29"/>
        <v>378.91666666666669</v>
      </c>
      <c r="O32" s="20">
        <f t="shared" si="13"/>
        <v>0.58931552587646074</v>
      </c>
      <c r="P32" s="23">
        <f t="shared" si="14"/>
        <v>0.11352253756260434</v>
      </c>
      <c r="Q32" s="15">
        <f t="shared" si="15"/>
        <v>0.15191986644407346</v>
      </c>
      <c r="R32" s="27">
        <f t="shared" si="16"/>
        <v>0.14524207011686144</v>
      </c>
      <c r="S32" s="18" t="s">
        <v>13</v>
      </c>
      <c r="T32" s="21" t="s">
        <v>13</v>
      </c>
      <c r="U32" s="14" t="s">
        <v>13</v>
      </c>
      <c r="V32" s="25" t="s">
        <v>13</v>
      </c>
      <c r="W32" s="31" t="s">
        <v>13</v>
      </c>
      <c r="X32" s="18" t="s">
        <v>13</v>
      </c>
      <c r="Y32" s="21" t="s">
        <v>13</v>
      </c>
      <c r="Z32" s="14" t="s">
        <v>13</v>
      </c>
      <c r="AA32" s="25" t="s">
        <v>13</v>
      </c>
      <c r="AB32" s="31" t="s">
        <v>13</v>
      </c>
      <c r="AC32" s="18" t="s">
        <v>13</v>
      </c>
      <c r="AD32" s="21" t="s">
        <v>13</v>
      </c>
      <c r="AE32" s="14" t="s">
        <v>13</v>
      </c>
      <c r="AF32" s="25" t="s">
        <v>13</v>
      </c>
      <c r="AG32" s="29" t="s">
        <v>13</v>
      </c>
      <c r="AH32" s="56" t="s">
        <v>13</v>
      </c>
      <c r="AI32" s="37">
        <v>449</v>
      </c>
      <c r="AJ32" s="38">
        <f t="shared" si="0"/>
        <v>0.79049295774647887</v>
      </c>
      <c r="AK32" s="39">
        <f t="shared" si="1"/>
        <v>31</v>
      </c>
      <c r="AL32" s="40">
        <f t="shared" si="2"/>
        <v>5.4577464788732391E-2</v>
      </c>
      <c r="AM32" s="41">
        <v>88</v>
      </c>
      <c r="AN32" s="42">
        <f t="shared" si="3"/>
        <v>0.15492957746478872</v>
      </c>
      <c r="AO32" s="32">
        <v>119</v>
      </c>
      <c r="AP32" s="46">
        <f t="shared" si="5"/>
        <v>0.20950704225352113</v>
      </c>
      <c r="AQ32" s="29">
        <v>480</v>
      </c>
      <c r="AR32" s="43">
        <f t="shared" si="4"/>
        <v>0.84507042253521125</v>
      </c>
      <c r="AS32" s="32">
        <f t="shared" si="17"/>
        <v>6235</v>
      </c>
      <c r="AT32" s="60" cm="1">
        <f t="array" ref="AT32">AS32/(SUM(AM21:AM32+AQ21:AQ32))</f>
        <v>0.88089855891494773</v>
      </c>
      <c r="AU32" s="52">
        <v>1</v>
      </c>
      <c r="AV32" s="51">
        <v>54</v>
      </c>
      <c r="AW32" s="53">
        <v>66</v>
      </c>
      <c r="AX32" s="16">
        <f t="shared" si="6"/>
        <v>121</v>
      </c>
      <c r="AY32" s="16">
        <f t="shared" si="18"/>
        <v>478</v>
      </c>
      <c r="AZ32" s="17">
        <f t="shared" si="8"/>
        <v>0.2020033388981636</v>
      </c>
      <c r="BA32" s="52">
        <f t="shared" si="20"/>
        <v>178</v>
      </c>
      <c r="BB32" s="51">
        <f t="shared" si="21"/>
        <v>712</v>
      </c>
      <c r="BC32" s="53">
        <f t="shared" si="22"/>
        <v>595</v>
      </c>
      <c r="BD32" s="33">
        <f t="shared" si="23"/>
        <v>1485</v>
      </c>
      <c r="BE32" s="61">
        <f t="shared" si="19"/>
        <v>0.21606285464862504</v>
      </c>
      <c r="BF32" s="25" t="s">
        <v>13</v>
      </c>
      <c r="BG32" s="25" t="s">
        <v>13</v>
      </c>
      <c r="BH32" s="25" t="s">
        <v>13</v>
      </c>
      <c r="BI32" s="25" t="s">
        <v>13</v>
      </c>
      <c r="BJ32" s="25" t="s">
        <v>13</v>
      </c>
      <c r="BK32" s="170" t="s">
        <v>13</v>
      </c>
      <c r="BL32" s="170" t="s">
        <v>13</v>
      </c>
      <c r="BM32" s="170" t="s">
        <v>13</v>
      </c>
      <c r="BN32" s="170" t="s">
        <v>13</v>
      </c>
    </row>
    <row r="33" spans="1:66" x14ac:dyDescent="0.3">
      <c r="A33" s="73">
        <v>41821</v>
      </c>
      <c r="B33" s="18">
        <v>380</v>
      </c>
      <c r="C33" s="21">
        <v>133</v>
      </c>
      <c r="D33" s="14">
        <v>127</v>
      </c>
      <c r="E33" s="25">
        <v>209</v>
      </c>
      <c r="F33" s="29">
        <f t="shared" si="10"/>
        <v>849</v>
      </c>
      <c r="G33" s="33">
        <f t="shared" si="11"/>
        <v>469</v>
      </c>
      <c r="H33" s="34">
        <f t="shared" si="12"/>
        <v>380</v>
      </c>
      <c r="I33" s="33">
        <f t="shared" si="24"/>
        <v>7166</v>
      </c>
      <c r="J33" s="33">
        <f t="shared" si="25"/>
        <v>2635</v>
      </c>
      <c r="K33" s="33">
        <f t="shared" si="26"/>
        <v>4531</v>
      </c>
      <c r="L33" s="35">
        <f t="shared" si="27"/>
        <v>597.16666666666663</v>
      </c>
      <c r="M33" s="35">
        <f t="shared" si="28"/>
        <v>219.58333333333334</v>
      </c>
      <c r="N33" s="36">
        <f t="shared" si="29"/>
        <v>377.58333333333331</v>
      </c>
      <c r="O33" s="20">
        <f t="shared" si="13"/>
        <v>0.44758539458186103</v>
      </c>
      <c r="P33" s="23">
        <f t="shared" si="14"/>
        <v>0.15665488810365136</v>
      </c>
      <c r="Q33" s="15">
        <f t="shared" si="15"/>
        <v>0.14958775029446408</v>
      </c>
      <c r="R33" s="27">
        <f t="shared" si="16"/>
        <v>0.24617196702002356</v>
      </c>
      <c r="S33" s="18" t="s">
        <v>13</v>
      </c>
      <c r="T33" s="21" t="s">
        <v>13</v>
      </c>
      <c r="U33" s="14" t="s">
        <v>13</v>
      </c>
      <c r="V33" s="25" t="s">
        <v>13</v>
      </c>
      <c r="W33" s="31" t="s">
        <v>13</v>
      </c>
      <c r="X33" s="18" t="s">
        <v>13</v>
      </c>
      <c r="Y33" s="21" t="s">
        <v>13</v>
      </c>
      <c r="Z33" s="14" t="s">
        <v>13</v>
      </c>
      <c r="AA33" s="25" t="s">
        <v>13</v>
      </c>
      <c r="AB33" s="31" t="s">
        <v>13</v>
      </c>
      <c r="AC33" s="18" t="s">
        <v>13</v>
      </c>
      <c r="AD33" s="21" t="s">
        <v>13</v>
      </c>
      <c r="AE33" s="14" t="s">
        <v>13</v>
      </c>
      <c r="AF33" s="25" t="s">
        <v>13</v>
      </c>
      <c r="AG33" s="29" t="s">
        <v>13</v>
      </c>
      <c r="AH33" s="56" t="s">
        <v>13</v>
      </c>
      <c r="AI33" s="37">
        <v>739</v>
      </c>
      <c r="AJ33" s="38">
        <f t="shared" si="0"/>
        <v>0.85236447520184544</v>
      </c>
      <c r="AK33" s="39">
        <f t="shared" si="1"/>
        <v>55</v>
      </c>
      <c r="AL33" s="40">
        <f t="shared" si="2"/>
        <v>6.3437139561707032E-2</v>
      </c>
      <c r="AM33" s="41">
        <v>73</v>
      </c>
      <c r="AN33" s="42">
        <f t="shared" si="3"/>
        <v>8.4198385236447515E-2</v>
      </c>
      <c r="AO33" s="32">
        <v>128</v>
      </c>
      <c r="AP33" s="46">
        <f t="shared" si="5"/>
        <v>0.14763552479815456</v>
      </c>
      <c r="AQ33" s="29">
        <v>794</v>
      </c>
      <c r="AR33" s="43">
        <f t="shared" si="4"/>
        <v>0.91580161476355249</v>
      </c>
      <c r="AS33" s="32">
        <f t="shared" si="17"/>
        <v>6523</v>
      </c>
      <c r="AT33" s="60" cm="1">
        <f t="array" ref="AT33">AS33/(SUM(AM22:AM33+AQ22:AQ33))</f>
        <v>0.88459452129102256</v>
      </c>
      <c r="AU33" s="52">
        <v>45</v>
      </c>
      <c r="AV33" s="51">
        <v>10</v>
      </c>
      <c r="AW33" s="53">
        <v>59</v>
      </c>
      <c r="AX33" s="16">
        <f t="shared" si="6"/>
        <v>114</v>
      </c>
      <c r="AY33" s="16">
        <f t="shared" si="18"/>
        <v>735</v>
      </c>
      <c r="AZ33" s="17">
        <f t="shared" si="8"/>
        <v>0.13427561837455831</v>
      </c>
      <c r="BA33" s="52">
        <f t="shared" si="20"/>
        <v>214</v>
      </c>
      <c r="BB33" s="51">
        <f t="shared" si="21"/>
        <v>707</v>
      </c>
      <c r="BC33" s="53">
        <f t="shared" si="22"/>
        <v>623</v>
      </c>
      <c r="BD33" s="33">
        <f t="shared" si="23"/>
        <v>1544</v>
      </c>
      <c r="BE33" s="61">
        <f t="shared" si="19"/>
        <v>0.21546190343287747</v>
      </c>
      <c r="BF33" s="25" t="s">
        <v>13</v>
      </c>
      <c r="BG33" s="25" t="s">
        <v>13</v>
      </c>
      <c r="BH33" s="25" t="s">
        <v>13</v>
      </c>
      <c r="BI33" s="25" t="s">
        <v>13</v>
      </c>
      <c r="BJ33" s="25" t="s">
        <v>13</v>
      </c>
      <c r="BK33" s="170" t="s">
        <v>13</v>
      </c>
      <c r="BL33" s="170" t="s">
        <v>13</v>
      </c>
      <c r="BM33" s="170" t="s">
        <v>13</v>
      </c>
      <c r="BN33" s="170" t="s">
        <v>13</v>
      </c>
    </row>
    <row r="34" spans="1:66" x14ac:dyDescent="0.3">
      <c r="A34" s="73">
        <v>41852</v>
      </c>
      <c r="B34" s="18">
        <v>347</v>
      </c>
      <c r="C34" s="21">
        <v>70</v>
      </c>
      <c r="D34" s="14">
        <v>152</v>
      </c>
      <c r="E34" s="25">
        <v>124</v>
      </c>
      <c r="F34" s="29">
        <f t="shared" si="10"/>
        <v>693</v>
      </c>
      <c r="G34" s="33">
        <f t="shared" si="11"/>
        <v>346</v>
      </c>
      <c r="H34" s="34">
        <f t="shared" si="12"/>
        <v>347</v>
      </c>
      <c r="I34" s="33">
        <f t="shared" si="24"/>
        <v>7356</v>
      </c>
      <c r="J34" s="33">
        <f t="shared" si="25"/>
        <v>2835</v>
      </c>
      <c r="K34" s="33">
        <f t="shared" si="26"/>
        <v>4521</v>
      </c>
      <c r="L34" s="35">
        <f t="shared" si="27"/>
        <v>613</v>
      </c>
      <c r="M34" s="35">
        <f t="shared" si="28"/>
        <v>236.25</v>
      </c>
      <c r="N34" s="36">
        <f t="shared" si="29"/>
        <v>376.75</v>
      </c>
      <c r="O34" s="20">
        <f t="shared" si="13"/>
        <v>0.50072150072150068</v>
      </c>
      <c r="P34" s="23">
        <f t="shared" si="14"/>
        <v>0.10101010101010101</v>
      </c>
      <c r="Q34" s="15">
        <f t="shared" si="15"/>
        <v>0.21933621933621933</v>
      </c>
      <c r="R34" s="27">
        <f t="shared" si="16"/>
        <v>0.17893217893217894</v>
      </c>
      <c r="S34" s="18" t="s">
        <v>13</v>
      </c>
      <c r="T34" s="21" t="s">
        <v>13</v>
      </c>
      <c r="U34" s="14" t="s">
        <v>13</v>
      </c>
      <c r="V34" s="25" t="s">
        <v>13</v>
      </c>
      <c r="W34" s="31" t="s">
        <v>13</v>
      </c>
      <c r="X34" s="18" t="s">
        <v>13</v>
      </c>
      <c r="Y34" s="21" t="s">
        <v>13</v>
      </c>
      <c r="Z34" s="14" t="s">
        <v>13</v>
      </c>
      <c r="AA34" s="25" t="s">
        <v>13</v>
      </c>
      <c r="AB34" s="31" t="s">
        <v>13</v>
      </c>
      <c r="AC34" s="18" t="s">
        <v>13</v>
      </c>
      <c r="AD34" s="21" t="s">
        <v>13</v>
      </c>
      <c r="AE34" s="14" t="s">
        <v>13</v>
      </c>
      <c r="AF34" s="25" t="s">
        <v>13</v>
      </c>
      <c r="AG34" s="29" t="s">
        <v>13</v>
      </c>
      <c r="AH34" s="56" t="s">
        <v>13</v>
      </c>
      <c r="AI34" s="37">
        <v>585</v>
      </c>
      <c r="AJ34" s="38">
        <f t="shared" si="0"/>
        <v>0.84905660377358494</v>
      </c>
      <c r="AK34" s="39">
        <f t="shared" si="1"/>
        <v>27</v>
      </c>
      <c r="AL34" s="40">
        <f t="shared" si="2"/>
        <v>3.9187227866473148E-2</v>
      </c>
      <c r="AM34" s="41">
        <v>77</v>
      </c>
      <c r="AN34" s="42">
        <f t="shared" si="3"/>
        <v>0.11175616835994194</v>
      </c>
      <c r="AO34" s="32">
        <v>104</v>
      </c>
      <c r="AP34" s="46">
        <f t="shared" si="5"/>
        <v>0.15094339622641509</v>
      </c>
      <c r="AQ34" s="29">
        <v>612</v>
      </c>
      <c r="AR34" s="43">
        <f t="shared" si="4"/>
        <v>0.88824383164005805</v>
      </c>
      <c r="AS34" s="32">
        <f t="shared" si="17"/>
        <v>6681</v>
      </c>
      <c r="AT34" s="60" cm="1">
        <f t="array" ref="AT34">AS34/(SUM(AM23:AM34+AQ23:AQ34))</f>
        <v>0.8853697323085078</v>
      </c>
      <c r="AU34" s="52">
        <v>1</v>
      </c>
      <c r="AV34" s="51">
        <v>62</v>
      </c>
      <c r="AW34" s="53">
        <v>94</v>
      </c>
      <c r="AX34" s="16">
        <f t="shared" si="6"/>
        <v>157</v>
      </c>
      <c r="AY34" s="16">
        <f t="shared" si="18"/>
        <v>536</v>
      </c>
      <c r="AZ34" s="17">
        <f t="shared" si="8"/>
        <v>0.22655122655122656</v>
      </c>
      <c r="BA34" s="52">
        <f t="shared" si="20"/>
        <v>211</v>
      </c>
      <c r="BB34" s="51">
        <f t="shared" si="21"/>
        <v>744</v>
      </c>
      <c r="BC34" s="53">
        <f t="shared" si="22"/>
        <v>681</v>
      </c>
      <c r="BD34" s="33">
        <f t="shared" si="23"/>
        <v>1636</v>
      </c>
      <c r="BE34" s="61">
        <f t="shared" si="19"/>
        <v>0.22240348015225667</v>
      </c>
      <c r="BF34" s="25" t="s">
        <v>13</v>
      </c>
      <c r="BG34" s="25" t="s">
        <v>13</v>
      </c>
      <c r="BH34" s="25" t="s">
        <v>13</v>
      </c>
      <c r="BI34" s="25" t="s">
        <v>13</v>
      </c>
      <c r="BJ34" s="25" t="s">
        <v>13</v>
      </c>
      <c r="BK34" s="170" t="s">
        <v>13</v>
      </c>
      <c r="BL34" s="170" t="s">
        <v>13</v>
      </c>
      <c r="BM34" s="170" t="s">
        <v>13</v>
      </c>
      <c r="BN34" s="170" t="s">
        <v>13</v>
      </c>
    </row>
    <row r="35" spans="1:66" x14ac:dyDescent="0.3">
      <c r="A35" s="73">
        <v>41883</v>
      </c>
      <c r="B35" s="18">
        <v>415</v>
      </c>
      <c r="C35" s="21">
        <v>31</v>
      </c>
      <c r="D35" s="14">
        <v>73</v>
      </c>
      <c r="E35" s="25">
        <v>18</v>
      </c>
      <c r="F35" s="29">
        <f t="shared" si="10"/>
        <v>537</v>
      </c>
      <c r="G35" s="33">
        <f t="shared" si="11"/>
        <v>122</v>
      </c>
      <c r="H35" s="34">
        <f t="shared" si="12"/>
        <v>415</v>
      </c>
      <c r="I35" s="33">
        <f t="shared" si="24"/>
        <v>7403</v>
      </c>
      <c r="J35" s="33">
        <f t="shared" si="25"/>
        <v>2842</v>
      </c>
      <c r="K35" s="33">
        <f t="shared" si="26"/>
        <v>4561</v>
      </c>
      <c r="L35" s="35">
        <f t="shared" si="27"/>
        <v>616.91666666666663</v>
      </c>
      <c r="M35" s="35">
        <f t="shared" si="28"/>
        <v>236.83333333333334</v>
      </c>
      <c r="N35" s="36">
        <f t="shared" si="29"/>
        <v>380.08333333333331</v>
      </c>
      <c r="O35" s="20">
        <f t="shared" si="13"/>
        <v>0.77281191806331473</v>
      </c>
      <c r="P35" s="23">
        <f t="shared" si="14"/>
        <v>5.7728119180633149E-2</v>
      </c>
      <c r="Q35" s="15">
        <f t="shared" si="15"/>
        <v>0.13594040968342644</v>
      </c>
      <c r="R35" s="27">
        <f t="shared" si="16"/>
        <v>3.3519553072625698E-2</v>
      </c>
      <c r="S35" s="18" t="s">
        <v>13</v>
      </c>
      <c r="T35" s="21" t="s">
        <v>13</v>
      </c>
      <c r="U35" s="14" t="s">
        <v>13</v>
      </c>
      <c r="V35" s="25" t="s">
        <v>13</v>
      </c>
      <c r="W35" s="31" t="s">
        <v>13</v>
      </c>
      <c r="X35" s="18" t="s">
        <v>13</v>
      </c>
      <c r="Y35" s="21" t="s">
        <v>13</v>
      </c>
      <c r="Z35" s="14" t="s">
        <v>13</v>
      </c>
      <c r="AA35" s="25" t="s">
        <v>13</v>
      </c>
      <c r="AB35" s="31" t="s">
        <v>13</v>
      </c>
      <c r="AC35" s="18" t="s">
        <v>13</v>
      </c>
      <c r="AD35" s="21" t="s">
        <v>13</v>
      </c>
      <c r="AE35" s="14" t="s">
        <v>13</v>
      </c>
      <c r="AF35" s="25" t="s">
        <v>13</v>
      </c>
      <c r="AG35" s="29" t="s">
        <v>13</v>
      </c>
      <c r="AH35" s="56" t="s">
        <v>13</v>
      </c>
      <c r="AI35" s="37">
        <v>432</v>
      </c>
      <c r="AJ35" s="38">
        <f t="shared" ref="AJ35:AJ66" si="30">AI35/(AI35+AO35)</f>
        <v>0.77280858676207509</v>
      </c>
      <c r="AK35" s="39">
        <f t="shared" si="1"/>
        <v>47</v>
      </c>
      <c r="AL35" s="40">
        <f t="shared" ref="AL35:AL66" si="31">AK35/(AI35+AO35)</f>
        <v>8.4078711985688726E-2</v>
      </c>
      <c r="AM35" s="41">
        <v>80</v>
      </c>
      <c r="AN35" s="42">
        <f t="shared" ref="AN35:AN66" si="32">AM35/(AQ35+AM35)</f>
        <v>0.14311270125223613</v>
      </c>
      <c r="AO35" s="32">
        <v>127</v>
      </c>
      <c r="AP35" s="46">
        <f t="shared" si="5"/>
        <v>0.22719141323792486</v>
      </c>
      <c r="AQ35" s="29">
        <v>479</v>
      </c>
      <c r="AR35" s="43">
        <f t="shared" ref="AR35:AR66" si="33">AQ35/(AQ35+AM35)</f>
        <v>0.85688729874776381</v>
      </c>
      <c r="AS35" s="32">
        <f t="shared" si="17"/>
        <v>6731</v>
      </c>
      <c r="AT35" s="60" cm="1">
        <f t="array" ref="AT35">AS35/(SUM(AM24:AM35+AQ24:AQ35))</f>
        <v>0.8853084308825464</v>
      </c>
      <c r="AU35" s="52">
        <v>22</v>
      </c>
      <c r="AV35" s="51">
        <v>16</v>
      </c>
      <c r="AW35" s="53">
        <v>71</v>
      </c>
      <c r="AX35" s="16">
        <f t="shared" si="6"/>
        <v>109</v>
      </c>
      <c r="AY35" s="16">
        <f t="shared" si="18"/>
        <v>428</v>
      </c>
      <c r="AZ35" s="17">
        <f t="shared" si="8"/>
        <v>0.20297951582867785</v>
      </c>
      <c r="BA35" s="52">
        <f t="shared" si="20"/>
        <v>232</v>
      </c>
      <c r="BB35" s="51">
        <f t="shared" si="21"/>
        <v>709</v>
      </c>
      <c r="BC35" s="53">
        <f t="shared" si="22"/>
        <v>720</v>
      </c>
      <c r="BD35" s="33">
        <f t="shared" si="23"/>
        <v>1661</v>
      </c>
      <c r="BE35" s="61">
        <f t="shared" si="19"/>
        <v>0.22436849925705796</v>
      </c>
      <c r="BF35" s="25" t="s">
        <v>13</v>
      </c>
      <c r="BG35" s="25" t="s">
        <v>13</v>
      </c>
      <c r="BH35" s="25" t="s">
        <v>13</v>
      </c>
      <c r="BI35" s="25" t="s">
        <v>13</v>
      </c>
      <c r="BJ35" s="25" t="s">
        <v>13</v>
      </c>
      <c r="BK35" s="170" t="s">
        <v>13</v>
      </c>
      <c r="BL35" s="170" t="s">
        <v>13</v>
      </c>
      <c r="BM35" s="170" t="s">
        <v>13</v>
      </c>
      <c r="BN35" s="170" t="s">
        <v>13</v>
      </c>
    </row>
    <row r="36" spans="1:66" x14ac:dyDescent="0.3">
      <c r="A36" s="73">
        <v>41913</v>
      </c>
      <c r="B36" s="18">
        <v>423</v>
      </c>
      <c r="C36" s="21">
        <v>71</v>
      </c>
      <c r="D36" s="14">
        <v>97</v>
      </c>
      <c r="E36" s="25">
        <v>0</v>
      </c>
      <c r="F36" s="29">
        <f t="shared" si="10"/>
        <v>591</v>
      </c>
      <c r="G36" s="33">
        <f t="shared" si="11"/>
        <v>168</v>
      </c>
      <c r="H36" s="34">
        <f t="shared" si="12"/>
        <v>423</v>
      </c>
      <c r="I36" s="33">
        <f t="shared" si="24"/>
        <v>7518</v>
      </c>
      <c r="J36" s="33">
        <f t="shared" si="25"/>
        <v>2905</v>
      </c>
      <c r="K36" s="33">
        <f t="shared" si="26"/>
        <v>4613</v>
      </c>
      <c r="L36" s="35">
        <f t="shared" si="27"/>
        <v>626.5</v>
      </c>
      <c r="M36" s="35">
        <f t="shared" si="28"/>
        <v>242.08333333333334</v>
      </c>
      <c r="N36" s="36">
        <f t="shared" si="29"/>
        <v>384.41666666666669</v>
      </c>
      <c r="O36" s="20">
        <f t="shared" si="13"/>
        <v>0.71573604060913709</v>
      </c>
      <c r="P36" s="23">
        <f t="shared" si="14"/>
        <v>0.12013536379018612</v>
      </c>
      <c r="Q36" s="15">
        <f t="shared" si="15"/>
        <v>0.16412859560067683</v>
      </c>
      <c r="R36" s="27">
        <f t="shared" si="16"/>
        <v>0</v>
      </c>
      <c r="S36" s="18" t="s">
        <v>13</v>
      </c>
      <c r="T36" s="21" t="s">
        <v>13</v>
      </c>
      <c r="U36" s="14" t="s">
        <v>13</v>
      </c>
      <c r="V36" s="25" t="s">
        <v>13</v>
      </c>
      <c r="W36" s="31" t="s">
        <v>13</v>
      </c>
      <c r="X36" s="18" t="s">
        <v>13</v>
      </c>
      <c r="Y36" s="21" t="s">
        <v>13</v>
      </c>
      <c r="Z36" s="14" t="s">
        <v>13</v>
      </c>
      <c r="AA36" s="25" t="s">
        <v>13</v>
      </c>
      <c r="AB36" s="31" t="s">
        <v>13</v>
      </c>
      <c r="AC36" s="18" t="s">
        <v>13</v>
      </c>
      <c r="AD36" s="21" t="s">
        <v>13</v>
      </c>
      <c r="AE36" s="14" t="s">
        <v>13</v>
      </c>
      <c r="AF36" s="25" t="s">
        <v>13</v>
      </c>
      <c r="AG36" s="29" t="s">
        <v>13</v>
      </c>
      <c r="AH36" s="56" t="s">
        <v>13</v>
      </c>
      <c r="AI36" s="37">
        <v>505</v>
      </c>
      <c r="AJ36" s="38">
        <f t="shared" si="30"/>
        <v>0.81320450885668272</v>
      </c>
      <c r="AK36" s="39">
        <f t="shared" si="1"/>
        <v>45</v>
      </c>
      <c r="AL36" s="40">
        <f t="shared" si="31"/>
        <v>7.2463768115942032E-2</v>
      </c>
      <c r="AM36" s="41">
        <v>71</v>
      </c>
      <c r="AN36" s="42">
        <f t="shared" si="32"/>
        <v>0.1143317230273752</v>
      </c>
      <c r="AO36" s="32">
        <v>116</v>
      </c>
      <c r="AP36" s="46">
        <f t="shared" si="5"/>
        <v>0.18679549114331723</v>
      </c>
      <c r="AQ36" s="29">
        <v>550</v>
      </c>
      <c r="AR36" s="43">
        <f t="shared" si="33"/>
        <v>0.88566827697262485</v>
      </c>
      <c r="AS36" s="32">
        <f t="shared" si="17"/>
        <v>6845</v>
      </c>
      <c r="AT36" s="60" cm="1">
        <f t="array" ref="AT36">AS36/(SUM(AM25:AM36+AQ25:AQ36))</f>
        <v>0.88574016563146996</v>
      </c>
      <c r="AU36" s="52">
        <v>1</v>
      </c>
      <c r="AV36" s="51">
        <v>64</v>
      </c>
      <c r="AW36" s="53">
        <v>55</v>
      </c>
      <c r="AX36" s="16">
        <f t="shared" si="6"/>
        <v>120</v>
      </c>
      <c r="AY36" s="16">
        <f t="shared" si="18"/>
        <v>471</v>
      </c>
      <c r="AZ36" s="17">
        <f t="shared" si="8"/>
        <v>0.20304568527918782</v>
      </c>
      <c r="BA36" s="52">
        <f t="shared" si="20"/>
        <v>230</v>
      </c>
      <c r="BB36" s="51">
        <f t="shared" si="21"/>
        <v>748</v>
      </c>
      <c r="BC36" s="53">
        <f t="shared" si="22"/>
        <v>746</v>
      </c>
      <c r="BD36" s="33">
        <f t="shared" si="23"/>
        <v>1724</v>
      </c>
      <c r="BE36" s="61">
        <f t="shared" si="19"/>
        <v>0.22931630752859802</v>
      </c>
      <c r="BF36" s="25" t="s">
        <v>13</v>
      </c>
      <c r="BG36" s="25" t="s">
        <v>13</v>
      </c>
      <c r="BH36" s="25" t="s">
        <v>13</v>
      </c>
      <c r="BI36" s="25" t="s">
        <v>13</v>
      </c>
      <c r="BJ36" s="25" t="s">
        <v>13</v>
      </c>
      <c r="BK36" s="170" t="s">
        <v>13</v>
      </c>
      <c r="BL36" s="170" t="s">
        <v>13</v>
      </c>
      <c r="BM36" s="170" t="s">
        <v>13</v>
      </c>
      <c r="BN36" s="170" t="s">
        <v>13</v>
      </c>
    </row>
    <row r="37" spans="1:66" x14ac:dyDescent="0.3">
      <c r="A37" s="73">
        <v>41944</v>
      </c>
      <c r="B37" s="18">
        <v>433</v>
      </c>
      <c r="C37" s="21">
        <v>336</v>
      </c>
      <c r="D37" s="14">
        <v>102</v>
      </c>
      <c r="E37" s="25">
        <v>96</v>
      </c>
      <c r="F37" s="29">
        <f t="shared" si="10"/>
        <v>967</v>
      </c>
      <c r="G37" s="33">
        <f t="shared" si="11"/>
        <v>534</v>
      </c>
      <c r="H37" s="34">
        <f t="shared" si="12"/>
        <v>433</v>
      </c>
      <c r="I37" s="33">
        <f t="shared" si="24"/>
        <v>7706</v>
      </c>
      <c r="J37" s="33">
        <f t="shared" si="25"/>
        <v>3104</v>
      </c>
      <c r="K37" s="33">
        <f t="shared" si="26"/>
        <v>4602</v>
      </c>
      <c r="L37" s="35">
        <f t="shared" si="27"/>
        <v>642.16666666666663</v>
      </c>
      <c r="M37" s="35">
        <f t="shared" si="28"/>
        <v>258.66666666666669</v>
      </c>
      <c r="N37" s="36">
        <f t="shared" si="29"/>
        <v>383.5</v>
      </c>
      <c r="O37" s="20">
        <f t="shared" si="13"/>
        <v>0.44777662874870733</v>
      </c>
      <c r="P37" s="23">
        <f t="shared" si="14"/>
        <v>0.34746639089968978</v>
      </c>
      <c r="Q37" s="15">
        <f t="shared" si="15"/>
        <v>0.10548086866597725</v>
      </c>
      <c r="R37" s="27">
        <f t="shared" si="16"/>
        <v>9.927611168562564E-2</v>
      </c>
      <c r="S37" s="18" t="s">
        <v>13</v>
      </c>
      <c r="T37" s="21" t="s">
        <v>13</v>
      </c>
      <c r="U37" s="14" t="s">
        <v>13</v>
      </c>
      <c r="V37" s="25" t="s">
        <v>13</v>
      </c>
      <c r="W37" s="31" t="s">
        <v>13</v>
      </c>
      <c r="X37" s="18" t="s">
        <v>13</v>
      </c>
      <c r="Y37" s="21" t="s">
        <v>13</v>
      </c>
      <c r="Z37" s="14" t="s">
        <v>13</v>
      </c>
      <c r="AA37" s="25" t="s">
        <v>13</v>
      </c>
      <c r="AB37" s="31" t="s">
        <v>13</v>
      </c>
      <c r="AC37" s="18" t="s">
        <v>13</v>
      </c>
      <c r="AD37" s="21" t="s">
        <v>13</v>
      </c>
      <c r="AE37" s="14" t="s">
        <v>13</v>
      </c>
      <c r="AF37" s="25" t="s">
        <v>13</v>
      </c>
      <c r="AG37" s="29" t="s">
        <v>13</v>
      </c>
      <c r="AH37" s="56" t="s">
        <v>13</v>
      </c>
      <c r="AI37" s="37">
        <v>858</v>
      </c>
      <c r="AJ37" s="38">
        <f t="shared" si="30"/>
        <v>0.86754297269969671</v>
      </c>
      <c r="AK37" s="39">
        <f t="shared" si="1"/>
        <v>49</v>
      </c>
      <c r="AL37" s="40">
        <f t="shared" si="31"/>
        <v>4.9544994944388271E-2</v>
      </c>
      <c r="AM37" s="41">
        <v>82</v>
      </c>
      <c r="AN37" s="42">
        <f t="shared" si="32"/>
        <v>8.2912032355915072E-2</v>
      </c>
      <c r="AO37" s="32">
        <v>131</v>
      </c>
      <c r="AP37" s="46">
        <f t="shared" si="5"/>
        <v>0.13245702730030334</v>
      </c>
      <c r="AQ37" s="29">
        <v>907</v>
      </c>
      <c r="AR37" s="43">
        <f t="shared" si="33"/>
        <v>0.91708796764408496</v>
      </c>
      <c r="AS37" s="32">
        <f t="shared" si="17"/>
        <v>7035</v>
      </c>
      <c r="AT37" s="60" cm="1">
        <f t="array" ref="AT37">AS37/(SUM(AM26:AM37+AQ26:AQ37))</f>
        <v>0.88983050847457623</v>
      </c>
      <c r="AU37" s="52">
        <v>277</v>
      </c>
      <c r="AV37" s="51">
        <v>42</v>
      </c>
      <c r="AW37" s="53">
        <v>75</v>
      </c>
      <c r="AX37" s="16">
        <f t="shared" si="6"/>
        <v>394</v>
      </c>
      <c r="AY37" s="16">
        <f t="shared" si="18"/>
        <v>573</v>
      </c>
      <c r="AZ37" s="17">
        <f t="shared" si="8"/>
        <v>0.40744570837642191</v>
      </c>
      <c r="BA37" s="52">
        <f t="shared" si="20"/>
        <v>503</v>
      </c>
      <c r="BB37" s="51">
        <f t="shared" si="21"/>
        <v>592</v>
      </c>
      <c r="BC37" s="53">
        <f t="shared" si="22"/>
        <v>770</v>
      </c>
      <c r="BD37" s="33">
        <f t="shared" si="23"/>
        <v>1865</v>
      </c>
      <c r="BE37" s="61">
        <f t="shared" si="19"/>
        <v>0.24201920581365169</v>
      </c>
      <c r="BF37" s="25" t="s">
        <v>13</v>
      </c>
      <c r="BG37" s="25" t="s">
        <v>13</v>
      </c>
      <c r="BH37" s="25" t="s">
        <v>13</v>
      </c>
      <c r="BI37" s="25" t="s">
        <v>13</v>
      </c>
      <c r="BJ37" s="25" t="s">
        <v>13</v>
      </c>
      <c r="BK37" s="170" t="s">
        <v>13</v>
      </c>
      <c r="BL37" s="170" t="s">
        <v>13</v>
      </c>
      <c r="BM37" s="170" t="s">
        <v>13</v>
      </c>
      <c r="BN37" s="170" t="s">
        <v>13</v>
      </c>
    </row>
    <row r="38" spans="1:66" x14ac:dyDescent="0.3">
      <c r="A38" s="73">
        <v>41974</v>
      </c>
      <c r="B38" s="18">
        <v>362</v>
      </c>
      <c r="C38" s="21">
        <v>62</v>
      </c>
      <c r="D38" s="14">
        <v>42</v>
      </c>
      <c r="E38" s="25">
        <v>164</v>
      </c>
      <c r="F38" s="29">
        <f t="shared" si="10"/>
        <v>630</v>
      </c>
      <c r="G38" s="33">
        <f t="shared" si="11"/>
        <v>268</v>
      </c>
      <c r="H38" s="34">
        <f t="shared" si="12"/>
        <v>362</v>
      </c>
      <c r="I38" s="33">
        <f t="shared" si="24"/>
        <v>7632</v>
      </c>
      <c r="J38" s="33">
        <f t="shared" si="25"/>
        <v>2933</v>
      </c>
      <c r="K38" s="33">
        <f t="shared" si="26"/>
        <v>4699</v>
      </c>
      <c r="L38" s="35">
        <f t="shared" si="27"/>
        <v>636</v>
      </c>
      <c r="M38" s="35">
        <f t="shared" si="28"/>
        <v>244.41666666666666</v>
      </c>
      <c r="N38" s="36">
        <f t="shared" si="29"/>
        <v>391.58333333333331</v>
      </c>
      <c r="O38" s="20">
        <f t="shared" si="13"/>
        <v>0.57460317460317456</v>
      </c>
      <c r="P38" s="23">
        <f t="shared" si="14"/>
        <v>9.841269841269841E-2</v>
      </c>
      <c r="Q38" s="15">
        <f t="shared" si="15"/>
        <v>6.6666666666666666E-2</v>
      </c>
      <c r="R38" s="27">
        <f t="shared" si="16"/>
        <v>0.26031746031746034</v>
      </c>
      <c r="S38" s="18" t="s">
        <v>13</v>
      </c>
      <c r="T38" s="21" t="s">
        <v>13</v>
      </c>
      <c r="U38" s="14" t="s">
        <v>13</v>
      </c>
      <c r="V38" s="25" t="s">
        <v>13</v>
      </c>
      <c r="W38" s="31" t="s">
        <v>13</v>
      </c>
      <c r="X38" s="18" t="s">
        <v>13</v>
      </c>
      <c r="Y38" s="21" t="s">
        <v>13</v>
      </c>
      <c r="Z38" s="14" t="s">
        <v>13</v>
      </c>
      <c r="AA38" s="25" t="s">
        <v>13</v>
      </c>
      <c r="AB38" s="31" t="s">
        <v>13</v>
      </c>
      <c r="AC38" s="18" t="s">
        <v>13</v>
      </c>
      <c r="AD38" s="21" t="s">
        <v>13</v>
      </c>
      <c r="AE38" s="14" t="s">
        <v>13</v>
      </c>
      <c r="AF38" s="25" t="s">
        <v>13</v>
      </c>
      <c r="AG38" s="29" t="s">
        <v>13</v>
      </c>
      <c r="AH38" s="56" t="s">
        <v>13</v>
      </c>
      <c r="AI38" s="37">
        <v>524</v>
      </c>
      <c r="AJ38" s="38">
        <f t="shared" si="30"/>
        <v>0.8</v>
      </c>
      <c r="AK38" s="39">
        <f t="shared" si="1"/>
        <v>78</v>
      </c>
      <c r="AL38" s="40">
        <f t="shared" si="31"/>
        <v>0.11908396946564885</v>
      </c>
      <c r="AM38" s="41">
        <v>53</v>
      </c>
      <c r="AN38" s="42">
        <f t="shared" si="32"/>
        <v>8.0916030534351147E-2</v>
      </c>
      <c r="AO38" s="32">
        <v>131</v>
      </c>
      <c r="AP38" s="46">
        <f t="shared" si="5"/>
        <v>0.2</v>
      </c>
      <c r="AQ38" s="29">
        <v>602</v>
      </c>
      <c r="AR38" s="43">
        <f t="shared" si="33"/>
        <v>0.91908396946564885</v>
      </c>
      <c r="AS38" s="32">
        <f t="shared" si="17"/>
        <v>6972</v>
      </c>
      <c r="AT38" s="60" cm="1">
        <f t="array" ref="AT38">AS38/(SUM(AM27:AM38+AQ27:AQ38))</f>
        <v>0.88883222845486998</v>
      </c>
      <c r="AU38" s="52">
        <v>1</v>
      </c>
      <c r="AV38" s="51">
        <v>30</v>
      </c>
      <c r="AW38" s="53">
        <v>70</v>
      </c>
      <c r="AX38" s="16">
        <f t="shared" si="6"/>
        <v>101</v>
      </c>
      <c r="AY38" s="16">
        <f t="shared" si="18"/>
        <v>529</v>
      </c>
      <c r="AZ38" s="17">
        <f t="shared" si="8"/>
        <v>0.16031746031746033</v>
      </c>
      <c r="BA38" s="52">
        <f t="shared" si="20"/>
        <v>384</v>
      </c>
      <c r="BB38" s="51">
        <f t="shared" si="21"/>
        <v>600</v>
      </c>
      <c r="BC38" s="53">
        <f t="shared" si="22"/>
        <v>828</v>
      </c>
      <c r="BD38" s="33">
        <f t="shared" si="23"/>
        <v>1812</v>
      </c>
      <c r="BE38" s="61">
        <f t="shared" si="19"/>
        <v>0.23742138364779874</v>
      </c>
      <c r="BF38" s="25" t="s">
        <v>13</v>
      </c>
      <c r="BG38" s="25" t="s">
        <v>13</v>
      </c>
      <c r="BH38" s="25" t="s">
        <v>13</v>
      </c>
      <c r="BI38" s="25" t="s">
        <v>13</v>
      </c>
      <c r="BJ38" s="25" t="s">
        <v>13</v>
      </c>
      <c r="BK38" s="170" t="s">
        <v>13</v>
      </c>
      <c r="BL38" s="170" t="s">
        <v>13</v>
      </c>
      <c r="BM38" s="170" t="s">
        <v>13</v>
      </c>
      <c r="BN38" s="170" t="s">
        <v>13</v>
      </c>
    </row>
    <row r="39" spans="1:66" x14ac:dyDescent="0.3">
      <c r="A39" s="73">
        <v>42005</v>
      </c>
      <c r="B39" s="18">
        <v>294</v>
      </c>
      <c r="C39" s="21">
        <v>90</v>
      </c>
      <c r="D39" s="14">
        <v>91</v>
      </c>
      <c r="E39" s="25">
        <v>7</v>
      </c>
      <c r="F39" s="29">
        <f t="shared" si="10"/>
        <v>482</v>
      </c>
      <c r="G39" s="33">
        <f t="shared" si="11"/>
        <v>188</v>
      </c>
      <c r="H39" s="34">
        <f t="shared" si="12"/>
        <v>294</v>
      </c>
      <c r="I39" s="33">
        <f t="shared" si="24"/>
        <v>7681</v>
      </c>
      <c r="J39" s="33">
        <f t="shared" si="25"/>
        <v>3013</v>
      </c>
      <c r="K39" s="33">
        <f t="shared" si="26"/>
        <v>4668</v>
      </c>
      <c r="L39" s="35">
        <f t="shared" si="27"/>
        <v>640.08333333333337</v>
      </c>
      <c r="M39" s="35">
        <f t="shared" si="28"/>
        <v>251.08333333333334</v>
      </c>
      <c r="N39" s="36">
        <f t="shared" si="29"/>
        <v>389</v>
      </c>
      <c r="O39" s="20">
        <f t="shared" si="13"/>
        <v>0.60995850622406644</v>
      </c>
      <c r="P39" s="23">
        <f t="shared" si="14"/>
        <v>0.18672199170124482</v>
      </c>
      <c r="Q39" s="15">
        <f t="shared" si="15"/>
        <v>0.18879668049792531</v>
      </c>
      <c r="R39" s="27">
        <f t="shared" si="16"/>
        <v>1.4522821576763486E-2</v>
      </c>
      <c r="S39" s="18" t="s">
        <v>13</v>
      </c>
      <c r="T39" s="21" t="s">
        <v>13</v>
      </c>
      <c r="U39" s="14" t="s">
        <v>13</v>
      </c>
      <c r="V39" s="25" t="s">
        <v>13</v>
      </c>
      <c r="W39" s="31" t="s">
        <v>13</v>
      </c>
      <c r="X39" s="18" t="s">
        <v>13</v>
      </c>
      <c r="Y39" s="21" t="s">
        <v>13</v>
      </c>
      <c r="Z39" s="14" t="s">
        <v>13</v>
      </c>
      <c r="AA39" s="25" t="s">
        <v>13</v>
      </c>
      <c r="AB39" s="31" t="s">
        <v>13</v>
      </c>
      <c r="AC39" s="18" t="s">
        <v>13</v>
      </c>
      <c r="AD39" s="21" t="s">
        <v>13</v>
      </c>
      <c r="AE39" s="14" t="s">
        <v>13</v>
      </c>
      <c r="AF39" s="25" t="s">
        <v>13</v>
      </c>
      <c r="AG39" s="29" t="s">
        <v>13</v>
      </c>
      <c r="AH39" s="56" t="s">
        <v>13</v>
      </c>
      <c r="AI39" s="37">
        <v>398</v>
      </c>
      <c r="AJ39" s="38">
        <f t="shared" si="30"/>
        <v>0.81390593047034765</v>
      </c>
      <c r="AK39" s="39">
        <f t="shared" si="1"/>
        <v>32</v>
      </c>
      <c r="AL39" s="40">
        <f t="shared" si="31"/>
        <v>6.5439672801635998E-2</v>
      </c>
      <c r="AM39" s="41">
        <v>59</v>
      </c>
      <c r="AN39" s="42">
        <f t="shared" si="32"/>
        <v>0.12065439672801637</v>
      </c>
      <c r="AO39" s="32">
        <v>91</v>
      </c>
      <c r="AP39" s="46">
        <f t="shared" si="5"/>
        <v>0.18609406952965235</v>
      </c>
      <c r="AQ39" s="29">
        <v>430</v>
      </c>
      <c r="AR39" s="43">
        <f t="shared" si="33"/>
        <v>0.87934560327198363</v>
      </c>
      <c r="AS39" s="32">
        <f t="shared" si="17"/>
        <v>7012</v>
      </c>
      <c r="AT39" s="60" cm="1">
        <f t="array" ref="AT39">AS39/(SUM(AM28:AM39+AQ28:AQ39))</f>
        <v>0.89029964448958865</v>
      </c>
      <c r="AU39" s="52">
        <v>9</v>
      </c>
      <c r="AV39" s="51">
        <v>36</v>
      </c>
      <c r="AW39" s="53">
        <v>114</v>
      </c>
      <c r="AX39" s="16">
        <f t="shared" si="6"/>
        <v>159</v>
      </c>
      <c r="AY39" s="16">
        <f t="shared" si="18"/>
        <v>323</v>
      </c>
      <c r="AZ39" s="17">
        <f t="shared" si="8"/>
        <v>0.32987551867219916</v>
      </c>
      <c r="BA39" s="52">
        <f t="shared" si="20"/>
        <v>364</v>
      </c>
      <c r="BB39" s="51">
        <f t="shared" si="21"/>
        <v>605</v>
      </c>
      <c r="BC39" s="53">
        <f t="shared" si="22"/>
        <v>906</v>
      </c>
      <c r="BD39" s="33">
        <f t="shared" si="23"/>
        <v>1875</v>
      </c>
      <c r="BE39" s="61">
        <f t="shared" si="19"/>
        <v>0.24410883999479235</v>
      </c>
      <c r="BF39" s="25" t="s">
        <v>13</v>
      </c>
      <c r="BG39" s="25" t="s">
        <v>13</v>
      </c>
      <c r="BH39" s="25" t="s">
        <v>13</v>
      </c>
      <c r="BI39" s="25" t="s">
        <v>13</v>
      </c>
      <c r="BJ39" s="25" t="s">
        <v>13</v>
      </c>
      <c r="BK39" s="170" t="s">
        <v>13</v>
      </c>
      <c r="BL39" s="170" t="s">
        <v>13</v>
      </c>
      <c r="BM39" s="170" t="s">
        <v>13</v>
      </c>
      <c r="BN39" s="170" t="s">
        <v>13</v>
      </c>
    </row>
    <row r="40" spans="1:66" x14ac:dyDescent="0.3">
      <c r="A40" s="73">
        <v>42036</v>
      </c>
      <c r="B40" s="18">
        <v>361</v>
      </c>
      <c r="C40" s="21">
        <v>113</v>
      </c>
      <c r="D40" s="14">
        <v>54</v>
      </c>
      <c r="E40" s="25">
        <v>0</v>
      </c>
      <c r="F40" s="29">
        <f t="shared" si="10"/>
        <v>528</v>
      </c>
      <c r="G40" s="33">
        <f t="shared" si="11"/>
        <v>167</v>
      </c>
      <c r="H40" s="34">
        <f t="shared" si="12"/>
        <v>361</v>
      </c>
      <c r="I40" s="33">
        <f t="shared" si="24"/>
        <v>7745</v>
      </c>
      <c r="J40" s="33">
        <f t="shared" si="25"/>
        <v>3114</v>
      </c>
      <c r="K40" s="33">
        <f t="shared" si="26"/>
        <v>4631</v>
      </c>
      <c r="L40" s="35">
        <f t="shared" si="27"/>
        <v>645.41666666666663</v>
      </c>
      <c r="M40" s="35">
        <f t="shared" si="28"/>
        <v>259.5</v>
      </c>
      <c r="N40" s="36">
        <f t="shared" si="29"/>
        <v>385.91666666666669</v>
      </c>
      <c r="O40" s="20">
        <f t="shared" si="13"/>
        <v>0.68371212121212122</v>
      </c>
      <c r="P40" s="23">
        <f t="shared" si="14"/>
        <v>0.21401515151515152</v>
      </c>
      <c r="Q40" s="15">
        <f t="shared" si="15"/>
        <v>0.10227272727272728</v>
      </c>
      <c r="R40" s="27">
        <f t="shared" si="16"/>
        <v>0</v>
      </c>
      <c r="S40" s="18" t="s">
        <v>13</v>
      </c>
      <c r="T40" s="21" t="s">
        <v>13</v>
      </c>
      <c r="U40" s="14" t="s">
        <v>13</v>
      </c>
      <c r="V40" s="25" t="s">
        <v>13</v>
      </c>
      <c r="W40" s="31" t="s">
        <v>13</v>
      </c>
      <c r="X40" s="18" t="s">
        <v>13</v>
      </c>
      <c r="Y40" s="21" t="s">
        <v>13</v>
      </c>
      <c r="Z40" s="14" t="s">
        <v>13</v>
      </c>
      <c r="AA40" s="25" t="s">
        <v>13</v>
      </c>
      <c r="AB40" s="31" t="s">
        <v>13</v>
      </c>
      <c r="AC40" s="18" t="s">
        <v>13</v>
      </c>
      <c r="AD40" s="21" t="s">
        <v>13</v>
      </c>
      <c r="AE40" s="14" t="s">
        <v>13</v>
      </c>
      <c r="AF40" s="25" t="s">
        <v>13</v>
      </c>
      <c r="AG40" s="29" t="s">
        <v>13</v>
      </c>
      <c r="AH40" s="56" t="s">
        <v>13</v>
      </c>
      <c r="AI40" s="37">
        <v>401</v>
      </c>
      <c r="AJ40" s="38">
        <f t="shared" si="30"/>
        <v>0.73713235294117652</v>
      </c>
      <c r="AK40" s="39">
        <f t="shared" si="1"/>
        <v>61</v>
      </c>
      <c r="AL40" s="40">
        <f t="shared" si="31"/>
        <v>0.11213235294117647</v>
      </c>
      <c r="AM40" s="41">
        <v>82</v>
      </c>
      <c r="AN40" s="42">
        <f t="shared" si="32"/>
        <v>0.15073529411764705</v>
      </c>
      <c r="AO40" s="32">
        <v>143</v>
      </c>
      <c r="AP40" s="46">
        <f t="shared" si="5"/>
        <v>0.26286764705882354</v>
      </c>
      <c r="AQ40" s="29">
        <v>462</v>
      </c>
      <c r="AR40" s="43">
        <f t="shared" si="33"/>
        <v>0.84926470588235292</v>
      </c>
      <c r="AS40" s="32">
        <f t="shared" si="17"/>
        <v>7050</v>
      </c>
      <c r="AT40" s="60" cm="1">
        <f t="array" ref="AT40">AS40/(SUM(AM29:AM40+AQ29:AQ40))</f>
        <v>0.88813303099017382</v>
      </c>
      <c r="AU40" s="52">
        <v>86</v>
      </c>
      <c r="AV40" s="51">
        <v>36</v>
      </c>
      <c r="AW40" s="53">
        <v>36</v>
      </c>
      <c r="AX40" s="16">
        <f t="shared" si="6"/>
        <v>158</v>
      </c>
      <c r="AY40" s="16">
        <f t="shared" si="18"/>
        <v>370</v>
      </c>
      <c r="AZ40" s="17">
        <f t="shared" si="8"/>
        <v>0.29924242424242425</v>
      </c>
      <c r="BA40" s="52">
        <f t="shared" si="20"/>
        <v>450</v>
      </c>
      <c r="BB40" s="51">
        <f t="shared" si="21"/>
        <v>629</v>
      </c>
      <c r="BC40" s="53">
        <f t="shared" si="22"/>
        <v>901</v>
      </c>
      <c r="BD40" s="33">
        <f t="shared" si="23"/>
        <v>1980</v>
      </c>
      <c r="BE40" s="61">
        <f t="shared" si="19"/>
        <v>0.25564880568108456</v>
      </c>
      <c r="BF40" s="25" t="s">
        <v>13</v>
      </c>
      <c r="BG40" s="25" t="s">
        <v>13</v>
      </c>
      <c r="BH40" s="25" t="s">
        <v>13</v>
      </c>
      <c r="BI40" s="25" t="s">
        <v>13</v>
      </c>
      <c r="BJ40" s="25" t="s">
        <v>13</v>
      </c>
      <c r="BK40" s="170" t="s">
        <v>13</v>
      </c>
      <c r="BL40" s="170" t="s">
        <v>13</v>
      </c>
      <c r="BM40" s="170" t="s">
        <v>13</v>
      </c>
      <c r="BN40" s="170" t="s">
        <v>13</v>
      </c>
    </row>
    <row r="41" spans="1:66" x14ac:dyDescent="0.3">
      <c r="A41" s="73">
        <v>42064</v>
      </c>
      <c r="B41" s="18">
        <v>449</v>
      </c>
      <c r="C41" s="21">
        <v>58</v>
      </c>
      <c r="D41" s="14">
        <v>183</v>
      </c>
      <c r="E41" s="25">
        <v>66</v>
      </c>
      <c r="F41" s="29">
        <f t="shared" si="10"/>
        <v>756</v>
      </c>
      <c r="G41" s="33">
        <f t="shared" si="11"/>
        <v>307</v>
      </c>
      <c r="H41" s="34">
        <f t="shared" si="12"/>
        <v>449</v>
      </c>
      <c r="I41" s="33">
        <f t="shared" si="24"/>
        <v>7940</v>
      </c>
      <c r="J41" s="33">
        <f t="shared" si="25"/>
        <v>3312</v>
      </c>
      <c r="K41" s="33">
        <f t="shared" si="26"/>
        <v>4628</v>
      </c>
      <c r="L41" s="35">
        <f t="shared" si="27"/>
        <v>661.66666666666663</v>
      </c>
      <c r="M41" s="35">
        <f t="shared" si="28"/>
        <v>276</v>
      </c>
      <c r="N41" s="36">
        <f t="shared" si="29"/>
        <v>385.66666666666669</v>
      </c>
      <c r="O41" s="20">
        <f t="shared" si="13"/>
        <v>0.59391534391534395</v>
      </c>
      <c r="P41" s="23">
        <f t="shared" si="14"/>
        <v>7.6719576719576715E-2</v>
      </c>
      <c r="Q41" s="15">
        <f t="shared" si="15"/>
        <v>0.24206349206349206</v>
      </c>
      <c r="R41" s="27">
        <f t="shared" si="16"/>
        <v>8.7301587301587297E-2</v>
      </c>
      <c r="S41" s="18" t="s">
        <v>13</v>
      </c>
      <c r="T41" s="21" t="s">
        <v>13</v>
      </c>
      <c r="U41" s="14" t="s">
        <v>13</v>
      </c>
      <c r="V41" s="25" t="s">
        <v>13</v>
      </c>
      <c r="W41" s="31" t="s">
        <v>13</v>
      </c>
      <c r="X41" s="18" t="s">
        <v>13</v>
      </c>
      <c r="Y41" s="21" t="s">
        <v>13</v>
      </c>
      <c r="Z41" s="14" t="s">
        <v>13</v>
      </c>
      <c r="AA41" s="25" t="s">
        <v>13</v>
      </c>
      <c r="AB41" s="31" t="s">
        <v>13</v>
      </c>
      <c r="AC41" s="18" t="s">
        <v>13</v>
      </c>
      <c r="AD41" s="21" t="s">
        <v>13</v>
      </c>
      <c r="AE41" s="14" t="s">
        <v>13</v>
      </c>
      <c r="AF41" s="25" t="s">
        <v>13</v>
      </c>
      <c r="AG41" s="29" t="s">
        <v>13</v>
      </c>
      <c r="AH41" s="56" t="s">
        <v>13</v>
      </c>
      <c r="AI41" s="37">
        <v>624</v>
      </c>
      <c r="AJ41" s="38">
        <f t="shared" si="30"/>
        <v>0.82539682539682535</v>
      </c>
      <c r="AK41" s="39">
        <f t="shared" si="1"/>
        <v>46</v>
      </c>
      <c r="AL41" s="40">
        <f t="shared" si="31"/>
        <v>6.0846560846560843E-2</v>
      </c>
      <c r="AM41" s="41">
        <v>86</v>
      </c>
      <c r="AN41" s="42">
        <f t="shared" si="32"/>
        <v>0.11375661375661375</v>
      </c>
      <c r="AO41" s="32">
        <v>132</v>
      </c>
      <c r="AP41" s="46">
        <f t="shared" si="5"/>
        <v>0.17460317460317459</v>
      </c>
      <c r="AQ41" s="29">
        <v>670</v>
      </c>
      <c r="AR41" s="43">
        <f t="shared" si="33"/>
        <v>0.88624338624338628</v>
      </c>
      <c r="AS41" s="32">
        <f t="shared" si="17"/>
        <v>7200</v>
      </c>
      <c r="AT41" s="60" cm="1">
        <f t="array" ref="AT41">AS41/(SUM(AM30:AM41+AQ30:AQ41))</f>
        <v>0.88768339292319076</v>
      </c>
      <c r="AU41" s="52">
        <v>55</v>
      </c>
      <c r="AV41" s="51">
        <v>63</v>
      </c>
      <c r="AW41" s="53">
        <v>48</v>
      </c>
      <c r="AX41" s="16">
        <f t="shared" si="6"/>
        <v>166</v>
      </c>
      <c r="AY41" s="16">
        <f t="shared" si="18"/>
        <v>590</v>
      </c>
      <c r="AZ41" s="17">
        <f t="shared" si="8"/>
        <v>0.21957671957671956</v>
      </c>
      <c r="BA41" s="52">
        <f t="shared" si="20"/>
        <v>505</v>
      </c>
      <c r="BB41" s="51">
        <f t="shared" si="21"/>
        <v>622</v>
      </c>
      <c r="BC41" s="53">
        <f t="shared" si="22"/>
        <v>883</v>
      </c>
      <c r="BD41" s="33">
        <f t="shared" si="23"/>
        <v>2010</v>
      </c>
      <c r="BE41" s="61">
        <f t="shared" si="19"/>
        <v>0.25314861460957178</v>
      </c>
      <c r="BF41" s="25" t="s">
        <v>13</v>
      </c>
      <c r="BG41" s="25" t="s">
        <v>13</v>
      </c>
      <c r="BH41" s="25" t="s">
        <v>13</v>
      </c>
      <c r="BI41" s="25" t="s">
        <v>13</v>
      </c>
      <c r="BJ41" s="25" t="s">
        <v>13</v>
      </c>
      <c r="BK41" s="170" t="s">
        <v>13</v>
      </c>
      <c r="BL41" s="170" t="s">
        <v>13</v>
      </c>
      <c r="BM41" s="170" t="s">
        <v>13</v>
      </c>
      <c r="BN41" s="170" t="s">
        <v>13</v>
      </c>
    </row>
    <row r="42" spans="1:66" x14ac:dyDescent="0.3">
      <c r="A42" s="73">
        <v>42095</v>
      </c>
      <c r="B42" s="18">
        <v>387</v>
      </c>
      <c r="C42" s="21">
        <v>438</v>
      </c>
      <c r="D42" s="14">
        <v>83</v>
      </c>
      <c r="E42" s="25">
        <v>4</v>
      </c>
      <c r="F42" s="29">
        <f t="shared" si="10"/>
        <v>912</v>
      </c>
      <c r="G42" s="33">
        <f t="shared" si="11"/>
        <v>525</v>
      </c>
      <c r="H42" s="34">
        <f t="shared" si="12"/>
        <v>387</v>
      </c>
      <c r="I42" s="33">
        <f t="shared" si="24"/>
        <v>8155</v>
      </c>
      <c r="J42" s="33">
        <f t="shared" si="25"/>
        <v>3540</v>
      </c>
      <c r="K42" s="33">
        <f t="shared" si="26"/>
        <v>4615</v>
      </c>
      <c r="L42" s="35">
        <f t="shared" si="27"/>
        <v>679.58333333333337</v>
      </c>
      <c r="M42" s="35">
        <f t="shared" si="28"/>
        <v>295</v>
      </c>
      <c r="N42" s="36">
        <f t="shared" si="29"/>
        <v>384.58333333333331</v>
      </c>
      <c r="O42" s="20">
        <f t="shared" si="13"/>
        <v>0.42434210526315791</v>
      </c>
      <c r="P42" s="23">
        <f t="shared" si="14"/>
        <v>0.48026315789473684</v>
      </c>
      <c r="Q42" s="15">
        <f t="shared" si="15"/>
        <v>9.1008771929824567E-2</v>
      </c>
      <c r="R42" s="27">
        <f t="shared" si="16"/>
        <v>4.3859649122807015E-3</v>
      </c>
      <c r="S42" s="18" t="s">
        <v>13</v>
      </c>
      <c r="T42" s="21" t="s">
        <v>13</v>
      </c>
      <c r="U42" s="14" t="s">
        <v>13</v>
      </c>
      <c r="V42" s="25" t="s">
        <v>13</v>
      </c>
      <c r="W42" s="31" t="s">
        <v>13</v>
      </c>
      <c r="X42" s="18" t="s">
        <v>13</v>
      </c>
      <c r="Y42" s="21" t="s">
        <v>13</v>
      </c>
      <c r="Z42" s="14" t="s">
        <v>13</v>
      </c>
      <c r="AA42" s="25" t="s">
        <v>13</v>
      </c>
      <c r="AB42" s="31" t="s">
        <v>13</v>
      </c>
      <c r="AC42" s="18" t="s">
        <v>13</v>
      </c>
      <c r="AD42" s="21" t="s">
        <v>13</v>
      </c>
      <c r="AE42" s="14" t="s">
        <v>13</v>
      </c>
      <c r="AF42" s="25" t="s">
        <v>13</v>
      </c>
      <c r="AG42" s="29" t="s">
        <v>13</v>
      </c>
      <c r="AH42" s="56" t="s">
        <v>13</v>
      </c>
      <c r="AI42" s="37">
        <v>818</v>
      </c>
      <c r="AJ42" s="38">
        <f t="shared" si="30"/>
        <v>0.89692982456140347</v>
      </c>
      <c r="AK42" s="39">
        <f t="shared" si="1"/>
        <v>29</v>
      </c>
      <c r="AL42" s="40">
        <f t="shared" si="31"/>
        <v>3.1798245614035089E-2</v>
      </c>
      <c r="AM42" s="41">
        <v>65</v>
      </c>
      <c r="AN42" s="42">
        <f t="shared" si="32"/>
        <v>7.1271929824561403E-2</v>
      </c>
      <c r="AO42" s="32">
        <v>94</v>
      </c>
      <c r="AP42" s="46">
        <f t="shared" si="5"/>
        <v>0.10307017543859649</v>
      </c>
      <c r="AQ42" s="29">
        <v>847</v>
      </c>
      <c r="AR42" s="43">
        <f t="shared" si="33"/>
        <v>0.92872807017543857</v>
      </c>
      <c r="AS42" s="32">
        <f t="shared" si="17"/>
        <v>7387</v>
      </c>
      <c r="AT42" s="60" cm="1">
        <f t="array" ref="AT42">AS42/(SUM(AM31:AM42+AQ31:AQ42))</f>
        <v>0.89118108336349378</v>
      </c>
      <c r="AU42" s="52">
        <v>2</v>
      </c>
      <c r="AV42" s="51">
        <v>28</v>
      </c>
      <c r="AW42" s="53">
        <v>323</v>
      </c>
      <c r="AX42" s="16">
        <f t="shared" si="6"/>
        <v>353</v>
      </c>
      <c r="AY42" s="16">
        <f t="shared" si="18"/>
        <v>559</v>
      </c>
      <c r="AZ42" s="17">
        <f t="shared" si="8"/>
        <v>0.38706140350877194</v>
      </c>
      <c r="BA42" s="52">
        <f t="shared" si="20"/>
        <v>503</v>
      </c>
      <c r="BB42" s="51">
        <f t="shared" si="21"/>
        <v>497</v>
      </c>
      <c r="BC42" s="53">
        <f t="shared" si="22"/>
        <v>1159</v>
      </c>
      <c r="BD42" s="33">
        <f t="shared" si="23"/>
        <v>2159</v>
      </c>
      <c r="BE42" s="61">
        <f t="shared" si="19"/>
        <v>0.26474555487431023</v>
      </c>
      <c r="BF42" s="25" t="s">
        <v>13</v>
      </c>
      <c r="BG42" s="25" t="s">
        <v>13</v>
      </c>
      <c r="BH42" s="25" t="s">
        <v>13</v>
      </c>
      <c r="BI42" s="25" t="s">
        <v>13</v>
      </c>
      <c r="BJ42" s="25" t="s">
        <v>13</v>
      </c>
      <c r="BK42" s="170" t="s">
        <v>13</v>
      </c>
      <c r="BL42" s="170" t="s">
        <v>13</v>
      </c>
      <c r="BM42" s="170" t="s">
        <v>13</v>
      </c>
      <c r="BN42" s="170" t="s">
        <v>13</v>
      </c>
    </row>
    <row r="43" spans="1:66" x14ac:dyDescent="0.3">
      <c r="A43" s="73">
        <v>42125</v>
      </c>
      <c r="B43" s="18">
        <v>444</v>
      </c>
      <c r="C43" s="21">
        <v>25</v>
      </c>
      <c r="D43" s="14">
        <v>94</v>
      </c>
      <c r="E43" s="25">
        <v>88</v>
      </c>
      <c r="F43" s="29">
        <f t="shared" si="10"/>
        <v>651</v>
      </c>
      <c r="G43" s="33">
        <f t="shared" si="11"/>
        <v>207</v>
      </c>
      <c r="H43" s="34">
        <f t="shared" si="12"/>
        <v>444</v>
      </c>
      <c r="I43" s="33">
        <f t="shared" si="24"/>
        <v>8195</v>
      </c>
      <c r="J43" s="33">
        <f t="shared" si="25"/>
        <v>3547</v>
      </c>
      <c r="K43" s="33">
        <f t="shared" si="26"/>
        <v>4648</v>
      </c>
      <c r="L43" s="35">
        <f t="shared" si="27"/>
        <v>682.91666666666663</v>
      </c>
      <c r="M43" s="35">
        <f t="shared" si="28"/>
        <v>295.58333333333331</v>
      </c>
      <c r="N43" s="36">
        <f t="shared" si="29"/>
        <v>387.33333333333331</v>
      </c>
      <c r="O43" s="20">
        <f t="shared" si="13"/>
        <v>0.6820276497695853</v>
      </c>
      <c r="P43" s="23">
        <f t="shared" si="14"/>
        <v>3.840245775729647E-2</v>
      </c>
      <c r="Q43" s="15">
        <f t="shared" si="15"/>
        <v>0.14439324116743471</v>
      </c>
      <c r="R43" s="27">
        <f t="shared" si="16"/>
        <v>0.13517665130568357</v>
      </c>
      <c r="S43" s="18" t="s">
        <v>13</v>
      </c>
      <c r="T43" s="21" t="s">
        <v>13</v>
      </c>
      <c r="U43" s="14" t="s">
        <v>13</v>
      </c>
      <c r="V43" s="25" t="s">
        <v>13</v>
      </c>
      <c r="W43" s="31" t="s">
        <v>13</v>
      </c>
      <c r="X43" s="18" t="s">
        <v>13</v>
      </c>
      <c r="Y43" s="21" t="s">
        <v>13</v>
      </c>
      <c r="Z43" s="14" t="s">
        <v>13</v>
      </c>
      <c r="AA43" s="25" t="s">
        <v>13</v>
      </c>
      <c r="AB43" s="31" t="s">
        <v>13</v>
      </c>
      <c r="AC43" s="18" t="s">
        <v>13</v>
      </c>
      <c r="AD43" s="21" t="s">
        <v>13</v>
      </c>
      <c r="AE43" s="14" t="s">
        <v>13</v>
      </c>
      <c r="AF43" s="25" t="s">
        <v>13</v>
      </c>
      <c r="AG43" s="29" t="s">
        <v>13</v>
      </c>
      <c r="AH43" s="56" t="s">
        <v>13</v>
      </c>
      <c r="AI43" s="37">
        <v>466</v>
      </c>
      <c r="AJ43" s="38">
        <f t="shared" si="30"/>
        <v>0.76897689768976896</v>
      </c>
      <c r="AK43" s="39">
        <f t="shared" si="1"/>
        <v>78</v>
      </c>
      <c r="AL43" s="40">
        <f t="shared" si="31"/>
        <v>0.12871287128712872</v>
      </c>
      <c r="AM43" s="41">
        <v>62</v>
      </c>
      <c r="AN43" s="42">
        <f t="shared" si="32"/>
        <v>0.10231023102310231</v>
      </c>
      <c r="AO43" s="32">
        <v>140</v>
      </c>
      <c r="AP43" s="46">
        <f t="shared" si="5"/>
        <v>0.23102310231023102</v>
      </c>
      <c r="AQ43" s="29">
        <v>544</v>
      </c>
      <c r="AR43" s="43">
        <f t="shared" si="33"/>
        <v>0.89768976897689767</v>
      </c>
      <c r="AS43" s="32">
        <f t="shared" si="17"/>
        <v>7377</v>
      </c>
      <c r="AT43" s="60" cm="1">
        <f t="array" ref="AT43">AS43/(SUM(AM32:AM43+AQ32:AQ43))</f>
        <v>0.89364021804966687</v>
      </c>
      <c r="AU43" s="52">
        <v>15</v>
      </c>
      <c r="AV43" s="51">
        <v>17</v>
      </c>
      <c r="AW43" s="53">
        <v>48</v>
      </c>
      <c r="AX43" s="16">
        <f t="shared" si="6"/>
        <v>80</v>
      </c>
      <c r="AY43" s="16">
        <f t="shared" si="18"/>
        <v>571</v>
      </c>
      <c r="AZ43" s="17">
        <f t="shared" si="8"/>
        <v>0.12288786482334869</v>
      </c>
      <c r="BA43" s="52">
        <f t="shared" si="20"/>
        <v>515</v>
      </c>
      <c r="BB43" s="51">
        <f t="shared" si="21"/>
        <v>458</v>
      </c>
      <c r="BC43" s="53">
        <f t="shared" si="22"/>
        <v>1059</v>
      </c>
      <c r="BD43" s="33">
        <f t="shared" si="23"/>
        <v>2032</v>
      </c>
      <c r="BE43" s="61">
        <f t="shared" si="19"/>
        <v>0.24795607077486273</v>
      </c>
      <c r="BF43" s="25" t="s">
        <v>13</v>
      </c>
      <c r="BG43" s="25" t="s">
        <v>13</v>
      </c>
      <c r="BH43" s="25" t="s">
        <v>13</v>
      </c>
      <c r="BI43" s="25" t="s">
        <v>13</v>
      </c>
      <c r="BJ43" s="25" t="s">
        <v>13</v>
      </c>
      <c r="BK43" s="170" t="s">
        <v>13</v>
      </c>
      <c r="BL43" s="170" t="s">
        <v>13</v>
      </c>
      <c r="BM43" s="170" t="s">
        <v>13</v>
      </c>
      <c r="BN43" s="170" t="s">
        <v>13</v>
      </c>
    </row>
    <row r="44" spans="1:66" x14ac:dyDescent="0.3">
      <c r="A44" s="73">
        <v>42156</v>
      </c>
      <c r="B44" s="18">
        <v>406</v>
      </c>
      <c r="C44" s="21">
        <v>48</v>
      </c>
      <c r="D44" s="14">
        <v>112</v>
      </c>
      <c r="E44" s="25">
        <v>138</v>
      </c>
      <c r="F44" s="29">
        <f t="shared" si="10"/>
        <v>704</v>
      </c>
      <c r="G44" s="33">
        <f t="shared" si="11"/>
        <v>298</v>
      </c>
      <c r="H44" s="34">
        <f t="shared" si="12"/>
        <v>406</v>
      </c>
      <c r="I44" s="33">
        <f t="shared" si="24"/>
        <v>8300</v>
      </c>
      <c r="J44" s="33">
        <f t="shared" si="25"/>
        <v>3599</v>
      </c>
      <c r="K44" s="33">
        <f t="shared" si="26"/>
        <v>4701</v>
      </c>
      <c r="L44" s="35">
        <f t="shared" si="27"/>
        <v>691.66666666666663</v>
      </c>
      <c r="M44" s="35">
        <f t="shared" si="28"/>
        <v>299.91666666666669</v>
      </c>
      <c r="N44" s="36">
        <f t="shared" si="29"/>
        <v>391.75</v>
      </c>
      <c r="O44" s="20">
        <f t="shared" si="13"/>
        <v>0.57670454545454541</v>
      </c>
      <c r="P44" s="23">
        <f t="shared" si="14"/>
        <v>6.8181818181818177E-2</v>
      </c>
      <c r="Q44" s="15">
        <f t="shared" si="15"/>
        <v>0.15909090909090909</v>
      </c>
      <c r="R44" s="27">
        <f t="shared" si="16"/>
        <v>0.19602272727272727</v>
      </c>
      <c r="S44" s="18" t="s">
        <v>13</v>
      </c>
      <c r="T44" s="21" t="s">
        <v>13</v>
      </c>
      <c r="U44" s="14" t="s">
        <v>13</v>
      </c>
      <c r="V44" s="25" t="s">
        <v>13</v>
      </c>
      <c r="W44" s="31" t="s">
        <v>13</v>
      </c>
      <c r="X44" s="18" t="s">
        <v>13</v>
      </c>
      <c r="Y44" s="21" t="s">
        <v>13</v>
      </c>
      <c r="Z44" s="14" t="s">
        <v>13</v>
      </c>
      <c r="AA44" s="25" t="s">
        <v>13</v>
      </c>
      <c r="AB44" s="31" t="s">
        <v>13</v>
      </c>
      <c r="AC44" s="18" t="s">
        <v>13</v>
      </c>
      <c r="AD44" s="21" t="s">
        <v>13</v>
      </c>
      <c r="AE44" s="14" t="s">
        <v>13</v>
      </c>
      <c r="AF44" s="25" t="s">
        <v>13</v>
      </c>
      <c r="AG44" s="29" t="s">
        <v>13</v>
      </c>
      <c r="AH44" s="56" t="s">
        <v>13</v>
      </c>
      <c r="AI44" s="37">
        <v>525</v>
      </c>
      <c r="AJ44" s="38">
        <f t="shared" si="30"/>
        <v>0.77433628318584069</v>
      </c>
      <c r="AK44" s="39">
        <f t="shared" si="1"/>
        <v>76</v>
      </c>
      <c r="AL44" s="40">
        <f t="shared" si="31"/>
        <v>0.11209439528023599</v>
      </c>
      <c r="AM44" s="41">
        <v>77</v>
      </c>
      <c r="AN44" s="42">
        <f t="shared" si="32"/>
        <v>0.11356932153392331</v>
      </c>
      <c r="AO44" s="32">
        <v>153</v>
      </c>
      <c r="AP44" s="46">
        <f t="shared" si="5"/>
        <v>0.22566371681415928</v>
      </c>
      <c r="AQ44" s="29">
        <v>601</v>
      </c>
      <c r="AR44" s="43">
        <f t="shared" si="33"/>
        <v>0.8864306784660767</v>
      </c>
      <c r="AS44" s="32">
        <f t="shared" si="17"/>
        <v>7498</v>
      </c>
      <c r="AT44" s="60" cm="1">
        <f t="array" ref="AT44">AS44/(SUM(AM33:AM44+AQ33:AQ44))</f>
        <v>0.89635385534967127</v>
      </c>
      <c r="AU44" s="52">
        <v>1</v>
      </c>
      <c r="AV44" s="51">
        <v>22</v>
      </c>
      <c r="AW44" s="53">
        <v>42</v>
      </c>
      <c r="AX44" s="16">
        <f t="shared" si="6"/>
        <v>65</v>
      </c>
      <c r="AY44" s="16">
        <f t="shared" si="18"/>
        <v>639</v>
      </c>
      <c r="AZ44" s="17">
        <f t="shared" si="8"/>
        <v>9.2329545454545456E-2</v>
      </c>
      <c r="BA44" s="52">
        <f t="shared" si="20"/>
        <v>515</v>
      </c>
      <c r="BB44" s="51">
        <f t="shared" si="21"/>
        <v>426</v>
      </c>
      <c r="BC44" s="53">
        <f t="shared" si="22"/>
        <v>1035</v>
      </c>
      <c r="BD44" s="33">
        <f t="shared" si="23"/>
        <v>1976</v>
      </c>
      <c r="BE44" s="61">
        <f t="shared" si="19"/>
        <v>0.23807228915662651</v>
      </c>
      <c r="BF44" s="25" t="s">
        <v>13</v>
      </c>
      <c r="BG44" s="25" t="s">
        <v>13</v>
      </c>
      <c r="BH44" s="25" t="s">
        <v>13</v>
      </c>
      <c r="BI44" s="25" t="s">
        <v>13</v>
      </c>
      <c r="BJ44" s="25" t="s">
        <v>13</v>
      </c>
      <c r="BK44" s="170" t="s">
        <v>13</v>
      </c>
      <c r="BL44" s="170" t="s">
        <v>13</v>
      </c>
      <c r="BM44" s="170" t="s">
        <v>13</v>
      </c>
      <c r="BN44" s="170" t="s">
        <v>13</v>
      </c>
    </row>
    <row r="45" spans="1:66" x14ac:dyDescent="0.3">
      <c r="A45" s="73">
        <v>42186</v>
      </c>
      <c r="B45" s="18">
        <v>463</v>
      </c>
      <c r="C45" s="21">
        <v>437</v>
      </c>
      <c r="D45" s="14">
        <v>203</v>
      </c>
      <c r="E45" s="25">
        <v>13</v>
      </c>
      <c r="F45" s="29">
        <f t="shared" si="10"/>
        <v>1116</v>
      </c>
      <c r="G45" s="33">
        <f t="shared" si="11"/>
        <v>653</v>
      </c>
      <c r="H45" s="34">
        <f t="shared" si="12"/>
        <v>463</v>
      </c>
      <c r="I45" s="33">
        <f t="shared" si="24"/>
        <v>8567</v>
      </c>
      <c r="J45" s="33">
        <f t="shared" si="25"/>
        <v>3783</v>
      </c>
      <c r="K45" s="33">
        <f t="shared" si="26"/>
        <v>4784</v>
      </c>
      <c r="L45" s="35">
        <f t="shared" si="27"/>
        <v>713.91666666666663</v>
      </c>
      <c r="M45" s="35">
        <f t="shared" si="28"/>
        <v>315.25</v>
      </c>
      <c r="N45" s="36">
        <f t="shared" si="29"/>
        <v>398.66666666666669</v>
      </c>
      <c r="O45" s="20">
        <f t="shared" si="13"/>
        <v>0.41487455197132617</v>
      </c>
      <c r="P45" s="23">
        <f t="shared" si="14"/>
        <v>0.39157706093189965</v>
      </c>
      <c r="Q45" s="15">
        <f t="shared" si="15"/>
        <v>0.18189964157706093</v>
      </c>
      <c r="R45" s="27">
        <f t="shared" si="16"/>
        <v>1.1648745519713262E-2</v>
      </c>
      <c r="S45" s="18" t="s">
        <v>13</v>
      </c>
      <c r="T45" s="21" t="s">
        <v>13</v>
      </c>
      <c r="U45" s="14" t="s">
        <v>13</v>
      </c>
      <c r="V45" s="25" t="s">
        <v>13</v>
      </c>
      <c r="W45" s="31" t="s">
        <v>13</v>
      </c>
      <c r="X45" s="18" t="s">
        <v>13</v>
      </c>
      <c r="Y45" s="21" t="s">
        <v>13</v>
      </c>
      <c r="Z45" s="14" t="s">
        <v>13</v>
      </c>
      <c r="AA45" s="25" t="s">
        <v>13</v>
      </c>
      <c r="AB45" s="31" t="s">
        <v>13</v>
      </c>
      <c r="AC45" s="18" t="s">
        <v>13</v>
      </c>
      <c r="AD45" s="21" t="s">
        <v>13</v>
      </c>
      <c r="AE45" s="14" t="s">
        <v>13</v>
      </c>
      <c r="AF45" s="25" t="s">
        <v>13</v>
      </c>
      <c r="AG45" s="29" t="s">
        <v>13</v>
      </c>
      <c r="AH45" s="56" t="s">
        <v>13</v>
      </c>
      <c r="AI45" s="37">
        <v>970</v>
      </c>
      <c r="AJ45" s="38">
        <f t="shared" si="30"/>
        <v>0.86917562724014341</v>
      </c>
      <c r="AK45" s="39">
        <f t="shared" si="1"/>
        <v>62</v>
      </c>
      <c r="AL45" s="40">
        <f t="shared" si="31"/>
        <v>5.5555555555555552E-2</v>
      </c>
      <c r="AM45" s="41">
        <v>84</v>
      </c>
      <c r="AN45" s="42">
        <f t="shared" si="32"/>
        <v>7.5268817204301078E-2</v>
      </c>
      <c r="AO45" s="32">
        <v>146</v>
      </c>
      <c r="AP45" s="46">
        <f t="shared" si="5"/>
        <v>0.13082437275985664</v>
      </c>
      <c r="AQ45" s="29">
        <v>1032</v>
      </c>
      <c r="AR45" s="43">
        <f t="shared" si="33"/>
        <v>0.92473118279569888</v>
      </c>
      <c r="AS45" s="32">
        <f t="shared" si="17"/>
        <v>7736</v>
      </c>
      <c r="AT45" s="60" cm="1">
        <f t="array" ref="AT45">AS45/(SUM(AM34:AM45+AQ34:AQ45))</f>
        <v>0.89807290457394939</v>
      </c>
      <c r="AU45" s="52">
        <v>1</v>
      </c>
      <c r="AV45" s="51">
        <v>240</v>
      </c>
      <c r="AW45" s="53">
        <v>105</v>
      </c>
      <c r="AX45" s="16">
        <f t="shared" si="6"/>
        <v>346</v>
      </c>
      <c r="AY45" s="16">
        <f t="shared" si="18"/>
        <v>770</v>
      </c>
      <c r="AZ45" s="17">
        <f t="shared" si="8"/>
        <v>0.31003584229390679</v>
      </c>
      <c r="BA45" s="52">
        <f t="shared" si="20"/>
        <v>471</v>
      </c>
      <c r="BB45" s="51">
        <f t="shared" si="21"/>
        <v>656</v>
      </c>
      <c r="BC45" s="53">
        <f t="shared" si="22"/>
        <v>1081</v>
      </c>
      <c r="BD45" s="33">
        <f t="shared" si="23"/>
        <v>2208</v>
      </c>
      <c r="BE45" s="61">
        <f t="shared" si="19"/>
        <v>0.25773316213376912</v>
      </c>
      <c r="BF45" s="25" t="s">
        <v>13</v>
      </c>
      <c r="BG45" s="25" t="s">
        <v>13</v>
      </c>
      <c r="BH45" s="25" t="s">
        <v>13</v>
      </c>
      <c r="BI45" s="25" t="s">
        <v>13</v>
      </c>
      <c r="BJ45" s="25" t="s">
        <v>13</v>
      </c>
      <c r="BK45" s="170" t="s">
        <v>13</v>
      </c>
      <c r="BL45" s="170" t="s">
        <v>13</v>
      </c>
      <c r="BM45" s="170" t="s">
        <v>13</v>
      </c>
      <c r="BN45" s="170" t="s">
        <v>13</v>
      </c>
    </row>
    <row r="46" spans="1:66" x14ac:dyDescent="0.3">
      <c r="A46" s="73">
        <v>42217</v>
      </c>
      <c r="B46" s="18">
        <v>450</v>
      </c>
      <c r="C46" s="21">
        <v>43</v>
      </c>
      <c r="D46" s="14">
        <v>148</v>
      </c>
      <c r="E46" s="25">
        <v>100</v>
      </c>
      <c r="F46" s="29">
        <f t="shared" si="10"/>
        <v>741</v>
      </c>
      <c r="G46" s="33">
        <f t="shared" si="11"/>
        <v>291</v>
      </c>
      <c r="H46" s="34">
        <f t="shared" si="12"/>
        <v>450</v>
      </c>
      <c r="I46" s="33">
        <f t="shared" si="24"/>
        <v>8615</v>
      </c>
      <c r="J46" s="33">
        <f t="shared" si="25"/>
        <v>3728</v>
      </c>
      <c r="K46" s="33">
        <f t="shared" si="26"/>
        <v>4887</v>
      </c>
      <c r="L46" s="35">
        <f t="shared" si="27"/>
        <v>717.91666666666663</v>
      </c>
      <c r="M46" s="35">
        <f t="shared" si="28"/>
        <v>310.66666666666669</v>
      </c>
      <c r="N46" s="36">
        <f t="shared" si="29"/>
        <v>407.25</v>
      </c>
      <c r="O46" s="20">
        <f t="shared" si="13"/>
        <v>0.60728744939271251</v>
      </c>
      <c r="P46" s="23">
        <f t="shared" si="14"/>
        <v>5.8029689608636977E-2</v>
      </c>
      <c r="Q46" s="15">
        <f t="shared" si="15"/>
        <v>0.19973009446693657</v>
      </c>
      <c r="R46" s="27">
        <f t="shared" si="16"/>
        <v>0.1349527665317139</v>
      </c>
      <c r="S46" s="18" t="s">
        <v>13</v>
      </c>
      <c r="T46" s="21" t="s">
        <v>13</v>
      </c>
      <c r="U46" s="14" t="s">
        <v>13</v>
      </c>
      <c r="V46" s="25" t="s">
        <v>13</v>
      </c>
      <c r="W46" s="31" t="s">
        <v>13</v>
      </c>
      <c r="X46" s="18" t="s">
        <v>13</v>
      </c>
      <c r="Y46" s="21" t="s">
        <v>13</v>
      </c>
      <c r="Z46" s="14" t="s">
        <v>13</v>
      </c>
      <c r="AA46" s="25" t="s">
        <v>13</v>
      </c>
      <c r="AB46" s="31" t="s">
        <v>13</v>
      </c>
      <c r="AC46" s="18" t="s">
        <v>13</v>
      </c>
      <c r="AD46" s="21" t="s">
        <v>13</v>
      </c>
      <c r="AE46" s="14" t="s">
        <v>13</v>
      </c>
      <c r="AF46" s="25" t="s">
        <v>13</v>
      </c>
      <c r="AG46" s="29" t="s">
        <v>13</v>
      </c>
      <c r="AH46" s="56" t="s">
        <v>13</v>
      </c>
      <c r="AI46" s="37">
        <v>591</v>
      </c>
      <c r="AJ46" s="38">
        <f t="shared" si="30"/>
        <v>0.80517711171662121</v>
      </c>
      <c r="AK46" s="39">
        <f t="shared" si="1"/>
        <v>61</v>
      </c>
      <c r="AL46" s="40">
        <f t="shared" si="31"/>
        <v>8.3106267029972758E-2</v>
      </c>
      <c r="AM46" s="41">
        <v>82</v>
      </c>
      <c r="AN46" s="42">
        <f t="shared" si="32"/>
        <v>0.11171662125340599</v>
      </c>
      <c r="AO46" s="32">
        <v>143</v>
      </c>
      <c r="AP46" s="46">
        <f t="shared" si="5"/>
        <v>0.19482288828337874</v>
      </c>
      <c r="AQ46" s="29">
        <v>652</v>
      </c>
      <c r="AR46" s="43">
        <f t="shared" si="33"/>
        <v>0.88828337874659402</v>
      </c>
      <c r="AS46" s="32">
        <f t="shared" si="17"/>
        <v>7776</v>
      </c>
      <c r="AT46" s="60" cm="1">
        <f t="array" ref="AT46">AS46/(SUM(AM35:AM46+AQ35:AQ46))</f>
        <v>0.89802517611733457</v>
      </c>
      <c r="AU46" s="52">
        <v>1</v>
      </c>
      <c r="AV46" s="51">
        <v>16</v>
      </c>
      <c r="AW46" s="53">
        <v>51</v>
      </c>
      <c r="AX46" s="16">
        <f t="shared" si="6"/>
        <v>68</v>
      </c>
      <c r="AY46" s="16">
        <f t="shared" si="18"/>
        <v>673</v>
      </c>
      <c r="AZ46" s="17">
        <f t="shared" si="8"/>
        <v>9.1767881241565458E-2</v>
      </c>
      <c r="BA46" s="52">
        <f t="shared" si="20"/>
        <v>471</v>
      </c>
      <c r="BB46" s="51">
        <f t="shared" si="21"/>
        <v>610</v>
      </c>
      <c r="BC46" s="53">
        <f t="shared" si="22"/>
        <v>1038</v>
      </c>
      <c r="BD46" s="33">
        <f t="shared" si="23"/>
        <v>2119</v>
      </c>
      <c r="BE46" s="61">
        <f t="shared" si="19"/>
        <v>0.24596633778293675</v>
      </c>
      <c r="BF46" s="25" t="s">
        <v>13</v>
      </c>
      <c r="BG46" s="25" t="s">
        <v>13</v>
      </c>
      <c r="BH46" s="25" t="s">
        <v>13</v>
      </c>
      <c r="BI46" s="25" t="s">
        <v>13</v>
      </c>
      <c r="BJ46" s="25" t="s">
        <v>13</v>
      </c>
      <c r="BK46" s="170" t="s">
        <v>13</v>
      </c>
      <c r="BL46" s="170" t="s">
        <v>13</v>
      </c>
      <c r="BM46" s="170" t="s">
        <v>13</v>
      </c>
      <c r="BN46" s="170" t="s">
        <v>13</v>
      </c>
    </row>
    <row r="47" spans="1:66" x14ac:dyDescent="0.3">
      <c r="A47" s="73">
        <v>42248</v>
      </c>
      <c r="B47" s="18">
        <v>494</v>
      </c>
      <c r="C47" s="21">
        <v>38</v>
      </c>
      <c r="D47" s="14">
        <v>92</v>
      </c>
      <c r="E47" s="25">
        <v>19</v>
      </c>
      <c r="F47" s="29">
        <f t="shared" ref="F47:F78" si="34">SUM(B47:E47)</f>
        <v>643</v>
      </c>
      <c r="G47" s="33">
        <f t="shared" ref="G47:G78" si="35">SUM(C47:E47)</f>
        <v>149</v>
      </c>
      <c r="H47" s="34">
        <f t="shared" ref="H47:H78" si="36">B47</f>
        <v>494</v>
      </c>
      <c r="I47" s="33">
        <f t="shared" si="24"/>
        <v>8721</v>
      </c>
      <c r="J47" s="33">
        <f t="shared" si="25"/>
        <v>3755</v>
      </c>
      <c r="K47" s="33">
        <f t="shared" si="26"/>
        <v>4966</v>
      </c>
      <c r="L47" s="35">
        <f t="shared" si="27"/>
        <v>726.75</v>
      </c>
      <c r="M47" s="35">
        <f t="shared" si="28"/>
        <v>312.91666666666669</v>
      </c>
      <c r="N47" s="36">
        <f t="shared" si="29"/>
        <v>413.83333333333331</v>
      </c>
      <c r="O47" s="20">
        <f t="shared" ref="O47:O78" si="37">B47/$F47</f>
        <v>0.76827371695178848</v>
      </c>
      <c r="P47" s="23">
        <f t="shared" ref="P47:P78" si="38">C47/$F47</f>
        <v>5.909797822706065E-2</v>
      </c>
      <c r="Q47" s="15">
        <f t="shared" ref="Q47:Q78" si="39">D47/$F47</f>
        <v>0.14307931570762053</v>
      </c>
      <c r="R47" s="27">
        <f t="shared" ref="R47:R78" si="40">E47/$F47</f>
        <v>2.9548989113530325E-2</v>
      </c>
      <c r="S47" s="18" t="s">
        <v>13</v>
      </c>
      <c r="T47" s="21" t="s">
        <v>13</v>
      </c>
      <c r="U47" s="14" t="s">
        <v>13</v>
      </c>
      <c r="V47" s="25" t="s">
        <v>13</v>
      </c>
      <c r="W47" s="31" t="s">
        <v>13</v>
      </c>
      <c r="X47" s="18" t="s">
        <v>13</v>
      </c>
      <c r="Y47" s="21" t="s">
        <v>13</v>
      </c>
      <c r="Z47" s="14" t="s">
        <v>13</v>
      </c>
      <c r="AA47" s="25" t="s">
        <v>13</v>
      </c>
      <c r="AB47" s="31" t="s">
        <v>13</v>
      </c>
      <c r="AC47" s="18" t="s">
        <v>13</v>
      </c>
      <c r="AD47" s="21" t="s">
        <v>13</v>
      </c>
      <c r="AE47" s="14" t="s">
        <v>13</v>
      </c>
      <c r="AF47" s="25" t="s">
        <v>13</v>
      </c>
      <c r="AG47" s="29" t="s">
        <v>13</v>
      </c>
      <c r="AH47" s="56" t="s">
        <v>13</v>
      </c>
      <c r="AI47" s="37">
        <v>490</v>
      </c>
      <c r="AJ47" s="38">
        <f t="shared" si="30"/>
        <v>0.76443057722308894</v>
      </c>
      <c r="AK47" s="39">
        <f t="shared" si="1"/>
        <v>59</v>
      </c>
      <c r="AL47" s="40">
        <f t="shared" si="31"/>
        <v>9.2043681747269887E-2</v>
      </c>
      <c r="AM47" s="41">
        <v>92</v>
      </c>
      <c r="AN47" s="42">
        <f t="shared" si="32"/>
        <v>0.14352574102964119</v>
      </c>
      <c r="AO47" s="32">
        <v>151</v>
      </c>
      <c r="AP47" s="46">
        <f t="shared" si="5"/>
        <v>0.23556942277691106</v>
      </c>
      <c r="AQ47" s="29">
        <v>549</v>
      </c>
      <c r="AR47" s="43">
        <f t="shared" si="33"/>
        <v>0.85647425897035878</v>
      </c>
      <c r="AS47" s="32">
        <f t="shared" si="17"/>
        <v>7846</v>
      </c>
      <c r="AT47" s="60" cm="1">
        <f t="array" ref="AT47">AS47/(SUM(AM36:AM47+AQ36:AQ47))</f>
        <v>0.89760896922548905</v>
      </c>
      <c r="AU47" s="52">
        <v>9</v>
      </c>
      <c r="AV47" s="51">
        <v>34</v>
      </c>
      <c r="AW47" s="53">
        <v>66</v>
      </c>
      <c r="AX47" s="16">
        <f t="shared" si="6"/>
        <v>109</v>
      </c>
      <c r="AY47" s="16">
        <f t="shared" si="18"/>
        <v>534</v>
      </c>
      <c r="AZ47" s="17">
        <f t="shared" si="8"/>
        <v>0.16951788491446346</v>
      </c>
      <c r="BA47" s="52">
        <f t="shared" si="20"/>
        <v>458</v>
      </c>
      <c r="BB47" s="51">
        <f t="shared" si="21"/>
        <v>628</v>
      </c>
      <c r="BC47" s="53">
        <f t="shared" si="22"/>
        <v>1033</v>
      </c>
      <c r="BD47" s="33">
        <f t="shared" si="23"/>
        <v>2119</v>
      </c>
      <c r="BE47" s="61">
        <f t="shared" si="19"/>
        <v>0.24297672285288385</v>
      </c>
      <c r="BF47" s="25" t="s">
        <v>13</v>
      </c>
      <c r="BG47" s="25" t="s">
        <v>13</v>
      </c>
      <c r="BH47" s="25" t="s">
        <v>13</v>
      </c>
      <c r="BI47" s="25" t="s">
        <v>13</v>
      </c>
      <c r="BJ47" s="25" t="s">
        <v>13</v>
      </c>
      <c r="BK47" s="170" t="s">
        <v>13</v>
      </c>
      <c r="BL47" s="170" t="s">
        <v>13</v>
      </c>
      <c r="BM47" s="170" t="s">
        <v>13</v>
      </c>
      <c r="BN47" s="170" t="s">
        <v>13</v>
      </c>
    </row>
    <row r="48" spans="1:66" x14ac:dyDescent="0.3">
      <c r="A48" s="73">
        <v>42278</v>
      </c>
      <c r="B48" s="18">
        <v>486</v>
      </c>
      <c r="C48" s="21">
        <v>196</v>
      </c>
      <c r="D48" s="14">
        <v>64</v>
      </c>
      <c r="E48" s="25">
        <v>59</v>
      </c>
      <c r="F48" s="29">
        <f t="shared" si="34"/>
        <v>805</v>
      </c>
      <c r="G48" s="33">
        <f t="shared" si="35"/>
        <v>319</v>
      </c>
      <c r="H48" s="34">
        <f t="shared" si="36"/>
        <v>486</v>
      </c>
      <c r="I48" s="33">
        <f t="shared" si="24"/>
        <v>8935</v>
      </c>
      <c r="J48" s="33">
        <f t="shared" si="25"/>
        <v>3906</v>
      </c>
      <c r="K48" s="33">
        <f t="shared" si="26"/>
        <v>5029</v>
      </c>
      <c r="L48" s="35">
        <f t="shared" si="27"/>
        <v>744.58333333333337</v>
      </c>
      <c r="M48" s="35">
        <f t="shared" si="28"/>
        <v>325.5</v>
      </c>
      <c r="N48" s="36">
        <f t="shared" si="29"/>
        <v>419.08333333333331</v>
      </c>
      <c r="O48" s="20">
        <f t="shared" si="37"/>
        <v>0.60372670807453421</v>
      </c>
      <c r="P48" s="23">
        <f t="shared" si="38"/>
        <v>0.24347826086956523</v>
      </c>
      <c r="Q48" s="15">
        <f t="shared" si="39"/>
        <v>7.9503105590062115E-2</v>
      </c>
      <c r="R48" s="27">
        <f t="shared" si="40"/>
        <v>7.3291925465838514E-2</v>
      </c>
      <c r="S48" s="18" t="s">
        <v>13</v>
      </c>
      <c r="T48" s="21" t="s">
        <v>13</v>
      </c>
      <c r="U48" s="14" t="s">
        <v>13</v>
      </c>
      <c r="V48" s="25" t="s">
        <v>13</v>
      </c>
      <c r="W48" s="31" t="s">
        <v>13</v>
      </c>
      <c r="X48" s="18" t="s">
        <v>13</v>
      </c>
      <c r="Y48" s="21" t="s">
        <v>13</v>
      </c>
      <c r="Z48" s="14" t="s">
        <v>13</v>
      </c>
      <c r="AA48" s="25" t="s">
        <v>13</v>
      </c>
      <c r="AB48" s="31" t="s">
        <v>13</v>
      </c>
      <c r="AC48" s="18" t="s">
        <v>13</v>
      </c>
      <c r="AD48" s="21" t="s">
        <v>13</v>
      </c>
      <c r="AE48" s="14" t="s">
        <v>13</v>
      </c>
      <c r="AF48" s="25" t="s">
        <v>13</v>
      </c>
      <c r="AG48" s="29" t="s">
        <v>13</v>
      </c>
      <c r="AH48" s="56" t="s">
        <v>13</v>
      </c>
      <c r="AI48" s="37">
        <v>664</v>
      </c>
      <c r="AJ48" s="38">
        <f t="shared" si="30"/>
        <v>0.82484472049689439</v>
      </c>
      <c r="AK48" s="39">
        <f t="shared" si="1"/>
        <v>62</v>
      </c>
      <c r="AL48" s="40">
        <f t="shared" si="31"/>
        <v>7.7018633540372666E-2</v>
      </c>
      <c r="AM48" s="41">
        <v>79</v>
      </c>
      <c r="AN48" s="42">
        <f t="shared" si="32"/>
        <v>9.8136645962732916E-2</v>
      </c>
      <c r="AO48" s="32">
        <v>141</v>
      </c>
      <c r="AP48" s="46">
        <f t="shared" si="5"/>
        <v>0.17515527950310558</v>
      </c>
      <c r="AQ48" s="29">
        <v>726</v>
      </c>
      <c r="AR48" s="43">
        <f t="shared" si="33"/>
        <v>0.90186335403726703</v>
      </c>
      <c r="AS48" s="32">
        <f t="shared" si="17"/>
        <v>8022</v>
      </c>
      <c r="AT48" s="60" cm="1">
        <f t="array" ref="AT48">AS48/(SUM(AM37:AM48+AQ37:AQ48))</f>
        <v>0.89882352941176469</v>
      </c>
      <c r="AU48" s="52">
        <v>11</v>
      </c>
      <c r="AV48" s="51">
        <v>60</v>
      </c>
      <c r="AW48" s="53">
        <v>54</v>
      </c>
      <c r="AX48" s="16">
        <f t="shared" si="6"/>
        <v>125</v>
      </c>
      <c r="AY48" s="16">
        <f t="shared" si="18"/>
        <v>680</v>
      </c>
      <c r="AZ48" s="17">
        <f t="shared" si="8"/>
        <v>0.15527950310559005</v>
      </c>
      <c r="BA48" s="52">
        <f t="shared" si="20"/>
        <v>468</v>
      </c>
      <c r="BB48" s="51">
        <f t="shared" si="21"/>
        <v>624</v>
      </c>
      <c r="BC48" s="53">
        <f t="shared" si="22"/>
        <v>1032</v>
      </c>
      <c r="BD48" s="33">
        <f t="shared" si="23"/>
        <v>2124</v>
      </c>
      <c r="BE48" s="61">
        <f t="shared" si="19"/>
        <v>0.23771684387241188</v>
      </c>
      <c r="BF48" s="25" t="s">
        <v>13</v>
      </c>
      <c r="BG48" s="25" t="s">
        <v>13</v>
      </c>
      <c r="BH48" s="25" t="s">
        <v>13</v>
      </c>
      <c r="BI48" s="25" t="s">
        <v>13</v>
      </c>
      <c r="BJ48" s="25" t="s">
        <v>13</v>
      </c>
      <c r="BK48" s="170" t="s">
        <v>13</v>
      </c>
      <c r="BL48" s="170" t="s">
        <v>13</v>
      </c>
      <c r="BM48" s="170" t="s">
        <v>13</v>
      </c>
      <c r="BN48" s="170" t="s">
        <v>13</v>
      </c>
    </row>
    <row r="49" spans="1:66" x14ac:dyDescent="0.3">
      <c r="A49" s="73">
        <v>42309</v>
      </c>
      <c r="B49" s="18">
        <v>526</v>
      </c>
      <c r="C49" s="21">
        <v>159</v>
      </c>
      <c r="D49" s="14">
        <v>153</v>
      </c>
      <c r="E49" s="25">
        <v>128</v>
      </c>
      <c r="F49" s="29">
        <f t="shared" si="34"/>
        <v>966</v>
      </c>
      <c r="G49" s="33">
        <f t="shared" si="35"/>
        <v>440</v>
      </c>
      <c r="H49" s="34">
        <f t="shared" si="36"/>
        <v>526</v>
      </c>
      <c r="I49" s="33">
        <f t="shared" si="24"/>
        <v>8934</v>
      </c>
      <c r="J49" s="33">
        <f t="shared" si="25"/>
        <v>3812</v>
      </c>
      <c r="K49" s="33">
        <f t="shared" si="26"/>
        <v>5122</v>
      </c>
      <c r="L49" s="35">
        <f t="shared" si="27"/>
        <v>744.5</v>
      </c>
      <c r="M49" s="35">
        <f t="shared" si="28"/>
        <v>317.66666666666669</v>
      </c>
      <c r="N49" s="36">
        <f t="shared" si="29"/>
        <v>426.83333333333331</v>
      </c>
      <c r="O49" s="20">
        <f t="shared" si="37"/>
        <v>0.54451345755693581</v>
      </c>
      <c r="P49" s="23">
        <f t="shared" si="38"/>
        <v>0.16459627329192547</v>
      </c>
      <c r="Q49" s="15">
        <f t="shared" si="39"/>
        <v>0.15838509316770186</v>
      </c>
      <c r="R49" s="27">
        <f t="shared" si="40"/>
        <v>0.13250517598343686</v>
      </c>
      <c r="S49" s="18" t="s">
        <v>13</v>
      </c>
      <c r="T49" s="21" t="s">
        <v>13</v>
      </c>
      <c r="U49" s="14" t="s">
        <v>13</v>
      </c>
      <c r="V49" s="25" t="s">
        <v>13</v>
      </c>
      <c r="W49" s="31" t="s">
        <v>13</v>
      </c>
      <c r="X49" s="18" t="s">
        <v>13</v>
      </c>
      <c r="Y49" s="21" t="s">
        <v>13</v>
      </c>
      <c r="Z49" s="14" t="s">
        <v>13</v>
      </c>
      <c r="AA49" s="25" t="s">
        <v>13</v>
      </c>
      <c r="AB49" s="31" t="s">
        <v>13</v>
      </c>
      <c r="AC49" s="18" t="s">
        <v>13</v>
      </c>
      <c r="AD49" s="21" t="s">
        <v>13</v>
      </c>
      <c r="AE49" s="14" t="s">
        <v>13</v>
      </c>
      <c r="AF49" s="25" t="s">
        <v>13</v>
      </c>
      <c r="AG49" s="29" t="s">
        <v>13</v>
      </c>
      <c r="AH49" s="56" t="s">
        <v>13</v>
      </c>
      <c r="AI49" s="37">
        <v>760</v>
      </c>
      <c r="AJ49" s="38">
        <f t="shared" si="30"/>
        <v>0.78674948240165632</v>
      </c>
      <c r="AK49" s="39">
        <f t="shared" si="1"/>
        <v>110</v>
      </c>
      <c r="AL49" s="40">
        <f t="shared" si="31"/>
        <v>0.11387163561076605</v>
      </c>
      <c r="AM49" s="41">
        <v>96</v>
      </c>
      <c r="AN49" s="42">
        <f t="shared" si="32"/>
        <v>9.9378881987577633E-2</v>
      </c>
      <c r="AO49" s="32">
        <v>206</v>
      </c>
      <c r="AP49" s="46">
        <f t="shared" si="5"/>
        <v>0.21325051759834368</v>
      </c>
      <c r="AQ49" s="29">
        <v>870</v>
      </c>
      <c r="AR49" s="43">
        <f t="shared" si="33"/>
        <v>0.90062111801242239</v>
      </c>
      <c r="AS49" s="32">
        <f t="shared" si="17"/>
        <v>7985</v>
      </c>
      <c r="AT49" s="60" cm="1">
        <f t="array" ref="AT49">AS49/(SUM(AM38:AM49+AQ38:AQ49))</f>
        <v>0.89698944057515162</v>
      </c>
      <c r="AU49" s="52">
        <v>31</v>
      </c>
      <c r="AV49" s="51">
        <v>76</v>
      </c>
      <c r="AW49" s="53">
        <v>68</v>
      </c>
      <c r="AX49" s="16">
        <f t="shared" si="6"/>
        <v>175</v>
      </c>
      <c r="AY49" s="16">
        <f t="shared" si="18"/>
        <v>791</v>
      </c>
      <c r="AZ49" s="17">
        <f t="shared" si="8"/>
        <v>0.18115942028985507</v>
      </c>
      <c r="BA49" s="52">
        <f t="shared" si="20"/>
        <v>222</v>
      </c>
      <c r="BB49" s="51">
        <f t="shared" si="21"/>
        <v>658</v>
      </c>
      <c r="BC49" s="53">
        <f t="shared" si="22"/>
        <v>1025</v>
      </c>
      <c r="BD49" s="33">
        <f t="shared" si="23"/>
        <v>1905</v>
      </c>
      <c r="BE49" s="61">
        <f t="shared" si="19"/>
        <v>0.2132303559435863</v>
      </c>
      <c r="BF49" s="25" t="s">
        <v>13</v>
      </c>
      <c r="BG49" s="25" t="s">
        <v>13</v>
      </c>
      <c r="BH49" s="25" t="s">
        <v>13</v>
      </c>
      <c r="BI49" s="25" t="s">
        <v>13</v>
      </c>
      <c r="BJ49" s="25" t="s">
        <v>13</v>
      </c>
      <c r="BK49" s="170" t="s">
        <v>13</v>
      </c>
      <c r="BL49" s="170" t="s">
        <v>13</v>
      </c>
      <c r="BM49" s="170" t="s">
        <v>13</v>
      </c>
      <c r="BN49" s="170" t="s">
        <v>13</v>
      </c>
    </row>
    <row r="50" spans="1:66" x14ac:dyDescent="0.3">
      <c r="A50" s="73">
        <v>42339</v>
      </c>
      <c r="B50" s="18">
        <v>425</v>
      </c>
      <c r="C50" s="21">
        <v>274</v>
      </c>
      <c r="D50" s="14">
        <v>122</v>
      </c>
      <c r="E50" s="25">
        <v>126</v>
      </c>
      <c r="F50" s="29">
        <f t="shared" si="34"/>
        <v>947</v>
      </c>
      <c r="G50" s="33">
        <f t="shared" si="35"/>
        <v>522</v>
      </c>
      <c r="H50" s="34">
        <f t="shared" si="36"/>
        <v>425</v>
      </c>
      <c r="I50" s="33">
        <f t="shared" si="24"/>
        <v>9251</v>
      </c>
      <c r="J50" s="33">
        <f t="shared" si="25"/>
        <v>4066</v>
      </c>
      <c r="K50" s="33">
        <f t="shared" si="26"/>
        <v>5185</v>
      </c>
      <c r="L50" s="35">
        <f t="shared" si="27"/>
        <v>770.91666666666663</v>
      </c>
      <c r="M50" s="35">
        <f t="shared" si="28"/>
        <v>338.83333333333331</v>
      </c>
      <c r="N50" s="36">
        <f t="shared" si="29"/>
        <v>432.08333333333331</v>
      </c>
      <c r="O50" s="20">
        <f t="shared" si="37"/>
        <v>0.44878563885955647</v>
      </c>
      <c r="P50" s="23">
        <f t="shared" si="38"/>
        <v>0.2893347412882788</v>
      </c>
      <c r="Q50" s="15">
        <f t="shared" si="39"/>
        <v>0.12882787750791974</v>
      </c>
      <c r="R50" s="27">
        <f t="shared" si="40"/>
        <v>0.13305174234424499</v>
      </c>
      <c r="S50" s="18" t="s">
        <v>13</v>
      </c>
      <c r="T50" s="21" t="s">
        <v>13</v>
      </c>
      <c r="U50" s="14" t="s">
        <v>13</v>
      </c>
      <c r="V50" s="25" t="s">
        <v>13</v>
      </c>
      <c r="W50" s="31" t="s">
        <v>13</v>
      </c>
      <c r="X50" s="18" t="s">
        <v>13</v>
      </c>
      <c r="Y50" s="21" t="s">
        <v>13</v>
      </c>
      <c r="Z50" s="14" t="s">
        <v>13</v>
      </c>
      <c r="AA50" s="25" t="s">
        <v>13</v>
      </c>
      <c r="AB50" s="31" t="s">
        <v>13</v>
      </c>
      <c r="AC50" s="18" t="s">
        <v>13</v>
      </c>
      <c r="AD50" s="21" t="s">
        <v>13</v>
      </c>
      <c r="AE50" s="14" t="s">
        <v>13</v>
      </c>
      <c r="AF50" s="25" t="s">
        <v>13</v>
      </c>
      <c r="AG50" s="29" t="s">
        <v>13</v>
      </c>
      <c r="AH50" s="56" t="s">
        <v>13</v>
      </c>
      <c r="AI50" s="37">
        <v>786</v>
      </c>
      <c r="AJ50" s="38">
        <f t="shared" si="30"/>
        <v>0.82998944033790922</v>
      </c>
      <c r="AK50" s="39">
        <f t="shared" si="1"/>
        <v>82</v>
      </c>
      <c r="AL50" s="40">
        <f t="shared" si="31"/>
        <v>8.6589229144667365E-2</v>
      </c>
      <c r="AM50" s="41">
        <v>79</v>
      </c>
      <c r="AN50" s="42">
        <f t="shared" si="32"/>
        <v>8.3421330517423439E-2</v>
      </c>
      <c r="AO50" s="32">
        <v>161</v>
      </c>
      <c r="AP50" s="46">
        <f t="shared" si="5"/>
        <v>0.1700105596620908</v>
      </c>
      <c r="AQ50" s="29">
        <v>868</v>
      </c>
      <c r="AR50" s="43">
        <f t="shared" si="33"/>
        <v>0.9165786694825766</v>
      </c>
      <c r="AS50" s="32">
        <f t="shared" si="17"/>
        <v>8251</v>
      </c>
      <c r="AT50" s="60" cm="1">
        <f t="array" ref="AT50">AS50/(SUM(AM39:AM50+AQ39:AQ50))</f>
        <v>0.89743310854905378</v>
      </c>
      <c r="AU50" s="52">
        <v>67</v>
      </c>
      <c r="AV50" s="51">
        <v>21</v>
      </c>
      <c r="AW50" s="53">
        <v>40</v>
      </c>
      <c r="AX50" s="16">
        <f t="shared" si="6"/>
        <v>128</v>
      </c>
      <c r="AY50" s="16">
        <f t="shared" si="18"/>
        <v>819</v>
      </c>
      <c r="AZ50" s="17">
        <f t="shared" si="8"/>
        <v>0.13516367476240759</v>
      </c>
      <c r="BA50" s="52">
        <f t="shared" si="20"/>
        <v>288</v>
      </c>
      <c r="BB50" s="51">
        <f t="shared" si="21"/>
        <v>649</v>
      </c>
      <c r="BC50" s="53">
        <f t="shared" si="22"/>
        <v>995</v>
      </c>
      <c r="BD50" s="33">
        <f t="shared" si="23"/>
        <v>1932</v>
      </c>
      <c r="BE50" s="61">
        <f t="shared" si="19"/>
        <v>0.2088422873202897</v>
      </c>
      <c r="BF50" s="25" t="s">
        <v>13</v>
      </c>
      <c r="BG50" s="25" t="s">
        <v>13</v>
      </c>
      <c r="BH50" s="25" t="s">
        <v>13</v>
      </c>
      <c r="BI50" s="25" t="s">
        <v>13</v>
      </c>
      <c r="BJ50" s="25" t="s">
        <v>13</v>
      </c>
      <c r="BK50" s="170" t="s">
        <v>13</v>
      </c>
      <c r="BL50" s="170" t="s">
        <v>13</v>
      </c>
      <c r="BM50" s="170" t="s">
        <v>13</v>
      </c>
      <c r="BN50" s="170" t="s">
        <v>13</v>
      </c>
    </row>
    <row r="51" spans="1:66" x14ac:dyDescent="0.3">
      <c r="A51" s="73">
        <v>42370</v>
      </c>
      <c r="B51" s="18">
        <v>346</v>
      </c>
      <c r="C51" s="21">
        <v>76</v>
      </c>
      <c r="D51" s="14">
        <v>73</v>
      </c>
      <c r="E51" s="25">
        <v>11</v>
      </c>
      <c r="F51" s="29">
        <f t="shared" si="34"/>
        <v>506</v>
      </c>
      <c r="G51" s="33">
        <f t="shared" si="35"/>
        <v>160</v>
      </c>
      <c r="H51" s="34">
        <f t="shared" si="36"/>
        <v>346</v>
      </c>
      <c r="I51" s="33">
        <f t="shared" si="24"/>
        <v>9275</v>
      </c>
      <c r="J51" s="33">
        <f t="shared" si="25"/>
        <v>4038</v>
      </c>
      <c r="K51" s="33">
        <f t="shared" si="26"/>
        <v>5237</v>
      </c>
      <c r="L51" s="35">
        <f t="shared" si="27"/>
        <v>772.91666666666663</v>
      </c>
      <c r="M51" s="35">
        <f t="shared" si="28"/>
        <v>336.5</v>
      </c>
      <c r="N51" s="36">
        <f t="shared" si="29"/>
        <v>436.41666666666669</v>
      </c>
      <c r="O51" s="20">
        <f t="shared" si="37"/>
        <v>0.6837944664031621</v>
      </c>
      <c r="P51" s="23">
        <f t="shared" si="38"/>
        <v>0.15019762845849802</v>
      </c>
      <c r="Q51" s="15">
        <f t="shared" si="39"/>
        <v>0.14426877470355731</v>
      </c>
      <c r="R51" s="27">
        <f t="shared" si="40"/>
        <v>2.1739130434782608E-2</v>
      </c>
      <c r="S51" s="18" t="s">
        <v>13</v>
      </c>
      <c r="T51" s="21" t="s">
        <v>13</v>
      </c>
      <c r="U51" s="14" t="s">
        <v>13</v>
      </c>
      <c r="V51" s="25" t="s">
        <v>13</v>
      </c>
      <c r="W51" s="31" t="s">
        <v>13</v>
      </c>
      <c r="X51" s="18" t="s">
        <v>13</v>
      </c>
      <c r="Y51" s="21" t="s">
        <v>13</v>
      </c>
      <c r="Z51" s="14" t="s">
        <v>13</v>
      </c>
      <c r="AA51" s="25" t="s">
        <v>13</v>
      </c>
      <c r="AB51" s="31" t="s">
        <v>13</v>
      </c>
      <c r="AC51" s="18" t="s">
        <v>13</v>
      </c>
      <c r="AD51" s="21" t="s">
        <v>13</v>
      </c>
      <c r="AE51" s="14" t="s">
        <v>13</v>
      </c>
      <c r="AF51" s="25" t="s">
        <v>13</v>
      </c>
      <c r="AG51" s="29" t="s">
        <v>13</v>
      </c>
      <c r="AH51" s="56" t="s">
        <v>13</v>
      </c>
      <c r="AI51" s="37">
        <v>397</v>
      </c>
      <c r="AJ51" s="38">
        <f t="shared" si="30"/>
        <v>0.78458498023715417</v>
      </c>
      <c r="AK51" s="39">
        <f t="shared" si="1"/>
        <v>55</v>
      </c>
      <c r="AL51" s="40">
        <f t="shared" si="31"/>
        <v>0.10869565217391304</v>
      </c>
      <c r="AM51" s="41">
        <v>54</v>
      </c>
      <c r="AN51" s="42">
        <f t="shared" si="32"/>
        <v>0.1067193675889328</v>
      </c>
      <c r="AO51" s="32">
        <v>109</v>
      </c>
      <c r="AP51" s="46">
        <f t="shared" si="5"/>
        <v>0.21541501976284586</v>
      </c>
      <c r="AQ51" s="29">
        <v>452</v>
      </c>
      <c r="AR51" s="43">
        <f t="shared" si="33"/>
        <v>0.89328063241106714</v>
      </c>
      <c r="AS51" s="32">
        <f t="shared" si="17"/>
        <v>8273</v>
      </c>
      <c r="AT51" s="60" cm="1">
        <f t="array" ref="AT51">AS51/(SUM(AM40:AM51+AQ40:AQ51))</f>
        <v>0.89816523721637176</v>
      </c>
      <c r="AU51" s="52">
        <v>13</v>
      </c>
      <c r="AV51" s="51">
        <v>14</v>
      </c>
      <c r="AW51" s="53">
        <v>81</v>
      </c>
      <c r="AX51" s="16">
        <f t="shared" si="6"/>
        <v>108</v>
      </c>
      <c r="AY51" s="16">
        <f t="shared" si="18"/>
        <v>398</v>
      </c>
      <c r="AZ51" s="17">
        <f t="shared" si="8"/>
        <v>0.2134387351778656</v>
      </c>
      <c r="BA51" s="52">
        <f t="shared" si="20"/>
        <v>292</v>
      </c>
      <c r="BB51" s="51">
        <f t="shared" si="21"/>
        <v>627</v>
      </c>
      <c r="BC51" s="53">
        <f t="shared" si="22"/>
        <v>962</v>
      </c>
      <c r="BD51" s="33">
        <f t="shared" si="23"/>
        <v>1881</v>
      </c>
      <c r="BE51" s="61">
        <f t="shared" si="19"/>
        <v>0.20280323450134771</v>
      </c>
      <c r="BF51" s="25">
        <v>47</v>
      </c>
      <c r="BG51" s="25">
        <v>20</v>
      </c>
      <c r="BH51" s="25">
        <v>29</v>
      </c>
      <c r="BI51" s="25">
        <v>4</v>
      </c>
      <c r="BJ51" s="25">
        <v>4</v>
      </c>
      <c r="BK51" s="171">
        <v>80</v>
      </c>
      <c r="BL51" s="172">
        <f>BK51/F51</f>
        <v>0.15810276679841898</v>
      </c>
      <c r="BM51" s="171">
        <f t="shared" ref="BM51:BM114" si="41">SUM(BK40:BK51)</f>
        <v>80</v>
      </c>
      <c r="BN51" s="170" t="s">
        <v>13</v>
      </c>
    </row>
    <row r="52" spans="1:66" x14ac:dyDescent="0.3">
      <c r="A52" s="73">
        <v>42401</v>
      </c>
      <c r="B52" s="18">
        <v>447</v>
      </c>
      <c r="C52" s="21">
        <v>188</v>
      </c>
      <c r="D52" s="14">
        <v>138</v>
      </c>
      <c r="E52" s="25">
        <v>14</v>
      </c>
      <c r="F52" s="29">
        <f t="shared" si="34"/>
        <v>787</v>
      </c>
      <c r="G52" s="33">
        <f t="shared" si="35"/>
        <v>340</v>
      </c>
      <c r="H52" s="34">
        <f t="shared" si="36"/>
        <v>447</v>
      </c>
      <c r="I52" s="33">
        <f t="shared" si="24"/>
        <v>9534</v>
      </c>
      <c r="J52" s="33">
        <f t="shared" si="25"/>
        <v>4211</v>
      </c>
      <c r="K52" s="33">
        <f t="shared" si="26"/>
        <v>5323</v>
      </c>
      <c r="L52" s="35">
        <f t="shared" si="27"/>
        <v>794.5</v>
      </c>
      <c r="M52" s="35">
        <f t="shared" si="28"/>
        <v>350.91666666666669</v>
      </c>
      <c r="N52" s="36">
        <f t="shared" si="29"/>
        <v>443.58333333333331</v>
      </c>
      <c r="O52" s="20">
        <f t="shared" si="37"/>
        <v>0.56797966963151203</v>
      </c>
      <c r="P52" s="23">
        <f t="shared" si="38"/>
        <v>0.23888182973316391</v>
      </c>
      <c r="Q52" s="15">
        <f t="shared" si="39"/>
        <v>0.17534942820838628</v>
      </c>
      <c r="R52" s="27">
        <f t="shared" si="40"/>
        <v>1.7789072426937738E-2</v>
      </c>
      <c r="S52" s="18" t="s">
        <v>13</v>
      </c>
      <c r="T52" s="21" t="s">
        <v>13</v>
      </c>
      <c r="U52" s="14" t="s">
        <v>13</v>
      </c>
      <c r="V52" s="25" t="s">
        <v>13</v>
      </c>
      <c r="W52" s="31" t="s">
        <v>13</v>
      </c>
      <c r="X52" s="18" t="s">
        <v>13</v>
      </c>
      <c r="Y52" s="21" t="s">
        <v>13</v>
      </c>
      <c r="Z52" s="14" t="s">
        <v>13</v>
      </c>
      <c r="AA52" s="25" t="s">
        <v>13</v>
      </c>
      <c r="AB52" s="31" t="s">
        <v>13</v>
      </c>
      <c r="AC52" s="18" t="s">
        <v>13</v>
      </c>
      <c r="AD52" s="21" t="s">
        <v>13</v>
      </c>
      <c r="AE52" s="14" t="s">
        <v>13</v>
      </c>
      <c r="AF52" s="25" t="s">
        <v>13</v>
      </c>
      <c r="AG52" s="29" t="s">
        <v>13</v>
      </c>
      <c r="AH52" s="56" t="s">
        <v>13</v>
      </c>
      <c r="AI52" s="37">
        <v>628</v>
      </c>
      <c r="AJ52" s="38">
        <f t="shared" si="30"/>
        <v>0.79796696315120708</v>
      </c>
      <c r="AK52" s="39">
        <f t="shared" si="1"/>
        <v>58</v>
      </c>
      <c r="AL52" s="40">
        <f t="shared" si="31"/>
        <v>7.3697585768742052E-2</v>
      </c>
      <c r="AM52" s="41">
        <v>101</v>
      </c>
      <c r="AN52" s="42">
        <f t="shared" si="32"/>
        <v>0.12833545108005082</v>
      </c>
      <c r="AO52" s="32">
        <v>159</v>
      </c>
      <c r="AP52" s="46">
        <f t="shared" si="5"/>
        <v>0.2020330368487929</v>
      </c>
      <c r="AQ52" s="29">
        <v>686</v>
      </c>
      <c r="AR52" s="43">
        <f t="shared" si="33"/>
        <v>0.87166454891994916</v>
      </c>
      <c r="AS52" s="32">
        <f t="shared" si="17"/>
        <v>8497</v>
      </c>
      <c r="AT52" s="60" cm="1">
        <f t="array" ref="AT52">AS52/(SUM(AM41:AM52+AQ41:AQ52))</f>
        <v>0.89877300613496935</v>
      </c>
      <c r="AU52" s="52">
        <v>120</v>
      </c>
      <c r="AV52" s="51">
        <v>63</v>
      </c>
      <c r="AW52" s="53">
        <v>59</v>
      </c>
      <c r="AX52" s="16">
        <f t="shared" si="6"/>
        <v>242</v>
      </c>
      <c r="AY52" s="16">
        <f t="shared" si="18"/>
        <v>545</v>
      </c>
      <c r="AZ52" s="17">
        <f t="shared" si="8"/>
        <v>0.30749682337992373</v>
      </c>
      <c r="BA52" s="52">
        <f t="shared" si="20"/>
        <v>326</v>
      </c>
      <c r="BB52" s="51">
        <f t="shared" si="21"/>
        <v>654</v>
      </c>
      <c r="BC52" s="53">
        <f t="shared" si="22"/>
        <v>985</v>
      </c>
      <c r="BD52" s="33">
        <f t="shared" si="23"/>
        <v>1965</v>
      </c>
      <c r="BE52" s="61">
        <f t="shared" si="19"/>
        <v>0.20610446821900566</v>
      </c>
      <c r="BF52" s="25">
        <v>158</v>
      </c>
      <c r="BG52" s="25">
        <v>120</v>
      </c>
      <c r="BH52" s="25">
        <v>132</v>
      </c>
      <c r="BI52" s="25">
        <v>92</v>
      </c>
      <c r="BJ52" s="25">
        <v>8</v>
      </c>
      <c r="BK52" s="171">
        <v>201</v>
      </c>
      <c r="BL52" s="172">
        <f t="shared" ref="BL52:BL115" si="42">BK52/F52</f>
        <v>0.2554002541296061</v>
      </c>
      <c r="BM52" s="171">
        <f t="shared" si="41"/>
        <v>281</v>
      </c>
      <c r="BN52" s="170" t="s">
        <v>13</v>
      </c>
    </row>
    <row r="53" spans="1:66" x14ac:dyDescent="0.3">
      <c r="A53" s="73">
        <v>42430</v>
      </c>
      <c r="B53" s="18">
        <v>518</v>
      </c>
      <c r="C53" s="21">
        <v>8</v>
      </c>
      <c r="D53" s="14">
        <v>205</v>
      </c>
      <c r="E53" s="25">
        <v>57</v>
      </c>
      <c r="F53" s="29">
        <f t="shared" si="34"/>
        <v>788</v>
      </c>
      <c r="G53" s="33">
        <f t="shared" si="35"/>
        <v>270</v>
      </c>
      <c r="H53" s="34">
        <f t="shared" si="36"/>
        <v>518</v>
      </c>
      <c r="I53" s="33">
        <f t="shared" si="24"/>
        <v>9566</v>
      </c>
      <c r="J53" s="33">
        <f t="shared" si="25"/>
        <v>4174</v>
      </c>
      <c r="K53" s="33">
        <f t="shared" si="26"/>
        <v>5392</v>
      </c>
      <c r="L53" s="35">
        <f t="shared" si="27"/>
        <v>797.16666666666663</v>
      </c>
      <c r="M53" s="35">
        <f t="shared" si="28"/>
        <v>347.83333333333331</v>
      </c>
      <c r="N53" s="36">
        <f t="shared" si="29"/>
        <v>449.33333333333331</v>
      </c>
      <c r="O53" s="20">
        <f t="shared" si="37"/>
        <v>0.65736040609137059</v>
      </c>
      <c r="P53" s="23">
        <f t="shared" si="38"/>
        <v>1.015228426395939E-2</v>
      </c>
      <c r="Q53" s="15">
        <f t="shared" si="39"/>
        <v>0.26015228426395937</v>
      </c>
      <c r="R53" s="27">
        <f t="shared" si="40"/>
        <v>7.2335025380710655E-2</v>
      </c>
      <c r="S53" s="18" t="s">
        <v>13</v>
      </c>
      <c r="T53" s="21" t="s">
        <v>13</v>
      </c>
      <c r="U53" s="14" t="s">
        <v>13</v>
      </c>
      <c r="V53" s="25" t="s">
        <v>13</v>
      </c>
      <c r="W53" s="31" t="s">
        <v>13</v>
      </c>
      <c r="X53" s="18" t="s">
        <v>13</v>
      </c>
      <c r="Y53" s="21" t="s">
        <v>13</v>
      </c>
      <c r="Z53" s="14" t="s">
        <v>13</v>
      </c>
      <c r="AA53" s="25" t="s">
        <v>13</v>
      </c>
      <c r="AB53" s="31" t="s">
        <v>13</v>
      </c>
      <c r="AC53" s="18" t="s">
        <v>13</v>
      </c>
      <c r="AD53" s="21" t="s">
        <v>13</v>
      </c>
      <c r="AE53" s="14" t="s">
        <v>13</v>
      </c>
      <c r="AF53" s="25" t="s">
        <v>13</v>
      </c>
      <c r="AG53" s="29" t="s">
        <v>13</v>
      </c>
      <c r="AH53" s="56" t="s">
        <v>13</v>
      </c>
      <c r="AI53" s="37">
        <v>407</v>
      </c>
      <c r="AJ53" s="38">
        <f t="shared" si="30"/>
        <v>0.78420038535645475</v>
      </c>
      <c r="AK53" s="39">
        <f t="shared" si="1"/>
        <v>55</v>
      </c>
      <c r="AL53" s="40">
        <f t="shared" si="31"/>
        <v>0.10597302504816955</v>
      </c>
      <c r="AM53" s="41">
        <v>57</v>
      </c>
      <c r="AN53" s="42">
        <f t="shared" si="32"/>
        <v>0.10982658959537572</v>
      </c>
      <c r="AO53" s="32">
        <v>112</v>
      </c>
      <c r="AP53" s="46">
        <f t="shared" si="5"/>
        <v>0.21579961464354527</v>
      </c>
      <c r="AQ53" s="29">
        <v>462</v>
      </c>
      <c r="AR53" s="43">
        <f t="shared" si="33"/>
        <v>0.89017341040462428</v>
      </c>
      <c r="AS53" s="32">
        <f t="shared" si="17"/>
        <v>8289</v>
      </c>
      <c r="AT53" s="60" cm="1">
        <f t="array" ref="AT53">AS53/(SUM(AM42:AM53+AQ42:AQ53))</f>
        <v>0.89931648041662149</v>
      </c>
      <c r="AU53" s="52">
        <v>9</v>
      </c>
      <c r="AV53" s="51">
        <v>44</v>
      </c>
      <c r="AW53" s="53">
        <v>46</v>
      </c>
      <c r="AX53" s="16">
        <f t="shared" si="6"/>
        <v>99</v>
      </c>
      <c r="AY53" s="16">
        <f t="shared" si="18"/>
        <v>689</v>
      </c>
      <c r="AZ53" s="17">
        <f t="shared" si="8"/>
        <v>0.12563451776649745</v>
      </c>
      <c r="BA53" s="52">
        <f t="shared" si="20"/>
        <v>280</v>
      </c>
      <c r="BB53" s="51">
        <f t="shared" si="21"/>
        <v>635</v>
      </c>
      <c r="BC53" s="53">
        <f t="shared" si="22"/>
        <v>983</v>
      </c>
      <c r="BD53" s="33">
        <f t="shared" si="23"/>
        <v>1898</v>
      </c>
      <c r="BE53" s="61">
        <f t="shared" si="19"/>
        <v>0.19841103909680116</v>
      </c>
      <c r="BF53" s="25">
        <v>53</v>
      </c>
      <c r="BG53" s="25">
        <v>22</v>
      </c>
      <c r="BH53" s="25">
        <v>68</v>
      </c>
      <c r="BI53" s="25">
        <v>5</v>
      </c>
      <c r="BJ53" s="25">
        <v>41</v>
      </c>
      <c r="BK53" s="171">
        <v>121</v>
      </c>
      <c r="BL53" s="172">
        <f t="shared" si="42"/>
        <v>0.15355329949238578</v>
      </c>
      <c r="BM53" s="171">
        <f t="shared" si="41"/>
        <v>402</v>
      </c>
      <c r="BN53" s="170" t="s">
        <v>13</v>
      </c>
    </row>
    <row r="54" spans="1:66" x14ac:dyDescent="0.3">
      <c r="A54" s="73">
        <v>42461</v>
      </c>
      <c r="B54" s="18">
        <v>527</v>
      </c>
      <c r="C54" s="21">
        <v>13</v>
      </c>
      <c r="D54" s="14">
        <v>133</v>
      </c>
      <c r="E54" s="25">
        <v>26</v>
      </c>
      <c r="F54" s="29">
        <f t="shared" si="34"/>
        <v>699</v>
      </c>
      <c r="G54" s="33">
        <f t="shared" si="35"/>
        <v>172</v>
      </c>
      <c r="H54" s="34">
        <f t="shared" si="36"/>
        <v>527</v>
      </c>
      <c r="I54" s="33">
        <f t="shared" si="24"/>
        <v>9353</v>
      </c>
      <c r="J54" s="33">
        <f t="shared" si="25"/>
        <v>3821</v>
      </c>
      <c r="K54" s="33">
        <f t="shared" si="26"/>
        <v>5532</v>
      </c>
      <c r="L54" s="35">
        <f t="shared" si="27"/>
        <v>779.41666666666663</v>
      </c>
      <c r="M54" s="35">
        <f t="shared" si="28"/>
        <v>318.41666666666669</v>
      </c>
      <c r="N54" s="36">
        <f t="shared" si="29"/>
        <v>461</v>
      </c>
      <c r="O54" s="20">
        <f t="shared" si="37"/>
        <v>0.75393419170243203</v>
      </c>
      <c r="P54" s="23">
        <f t="shared" si="38"/>
        <v>1.8597997138769671E-2</v>
      </c>
      <c r="Q54" s="15">
        <f t="shared" si="39"/>
        <v>0.19027181688125894</v>
      </c>
      <c r="R54" s="27">
        <f t="shared" si="40"/>
        <v>3.7195994277539342E-2</v>
      </c>
      <c r="S54" s="18" t="s">
        <v>13</v>
      </c>
      <c r="T54" s="21" t="s">
        <v>13</v>
      </c>
      <c r="U54" s="14" t="s">
        <v>13</v>
      </c>
      <c r="V54" s="25" t="s">
        <v>13</v>
      </c>
      <c r="W54" s="31" t="s">
        <v>13</v>
      </c>
      <c r="X54" s="18" t="s">
        <v>13</v>
      </c>
      <c r="Y54" s="21" t="s">
        <v>13</v>
      </c>
      <c r="Z54" s="14" t="s">
        <v>13</v>
      </c>
      <c r="AA54" s="25" t="s">
        <v>13</v>
      </c>
      <c r="AB54" s="31" t="s">
        <v>13</v>
      </c>
      <c r="AC54" s="18" t="s">
        <v>13</v>
      </c>
      <c r="AD54" s="21" t="s">
        <v>13</v>
      </c>
      <c r="AE54" s="14" t="s">
        <v>13</v>
      </c>
      <c r="AF54" s="25" t="s">
        <v>13</v>
      </c>
      <c r="AG54" s="29" t="s">
        <v>13</v>
      </c>
      <c r="AH54" s="56" t="s">
        <v>13</v>
      </c>
      <c r="AI54" s="37">
        <v>478</v>
      </c>
      <c r="AJ54" s="38">
        <f t="shared" si="30"/>
        <v>0.68383404864091557</v>
      </c>
      <c r="AK54" s="39">
        <f t="shared" si="1"/>
        <v>96</v>
      </c>
      <c r="AL54" s="40">
        <f t="shared" si="31"/>
        <v>0.13733905579399142</v>
      </c>
      <c r="AM54" s="41">
        <v>125</v>
      </c>
      <c r="AN54" s="42">
        <f t="shared" si="32"/>
        <v>0.17882689556509299</v>
      </c>
      <c r="AO54" s="32">
        <v>221</v>
      </c>
      <c r="AP54" s="46">
        <f t="shared" si="5"/>
        <v>0.31616595135908443</v>
      </c>
      <c r="AQ54" s="29">
        <v>574</v>
      </c>
      <c r="AR54" s="43">
        <f t="shared" si="33"/>
        <v>0.82117310443490699</v>
      </c>
      <c r="AS54" s="32">
        <f t="shared" si="17"/>
        <v>8016</v>
      </c>
      <c r="AT54" s="60" cm="1">
        <f t="array" ref="AT54">AS54/(SUM(AM43:AM54+AQ43:AQ54))</f>
        <v>0.89027099067081295</v>
      </c>
      <c r="AU54" s="52">
        <v>10</v>
      </c>
      <c r="AV54" s="51">
        <v>28</v>
      </c>
      <c r="AW54" s="53">
        <v>73</v>
      </c>
      <c r="AX54" s="16">
        <f t="shared" si="6"/>
        <v>111</v>
      </c>
      <c r="AY54" s="16">
        <f t="shared" si="18"/>
        <v>588</v>
      </c>
      <c r="AZ54" s="17">
        <f t="shared" si="8"/>
        <v>0.15879828326180256</v>
      </c>
      <c r="BA54" s="52">
        <f t="shared" si="20"/>
        <v>288</v>
      </c>
      <c r="BB54" s="51">
        <f t="shared" si="21"/>
        <v>635</v>
      </c>
      <c r="BC54" s="53">
        <f t="shared" si="22"/>
        <v>733</v>
      </c>
      <c r="BD54" s="33">
        <f t="shared" si="23"/>
        <v>1656</v>
      </c>
      <c r="BE54" s="61">
        <f t="shared" si="19"/>
        <v>0.17705549021704267</v>
      </c>
      <c r="BF54" s="25">
        <v>66</v>
      </c>
      <c r="BG54" s="25">
        <v>17</v>
      </c>
      <c r="BH54" s="25">
        <v>62</v>
      </c>
      <c r="BI54" s="25">
        <v>4</v>
      </c>
      <c r="BJ54" s="25">
        <v>10</v>
      </c>
      <c r="BK54" s="171">
        <v>116</v>
      </c>
      <c r="BL54" s="172">
        <f t="shared" si="42"/>
        <v>0.16595135908440631</v>
      </c>
      <c r="BM54" s="171">
        <f t="shared" si="41"/>
        <v>518</v>
      </c>
      <c r="BN54" s="170" t="s">
        <v>13</v>
      </c>
    </row>
    <row r="55" spans="1:66" x14ac:dyDescent="0.3">
      <c r="A55" s="73">
        <v>42491</v>
      </c>
      <c r="B55" s="18">
        <v>555</v>
      </c>
      <c r="C55" s="21">
        <v>17</v>
      </c>
      <c r="D55" s="14">
        <v>121</v>
      </c>
      <c r="E55" s="25">
        <v>39</v>
      </c>
      <c r="F55" s="29">
        <f t="shared" si="34"/>
        <v>732</v>
      </c>
      <c r="G55" s="33">
        <f t="shared" si="35"/>
        <v>177</v>
      </c>
      <c r="H55" s="34">
        <f t="shared" si="36"/>
        <v>555</v>
      </c>
      <c r="I55" s="33">
        <f t="shared" si="24"/>
        <v>9434</v>
      </c>
      <c r="J55" s="33">
        <f t="shared" si="25"/>
        <v>3791</v>
      </c>
      <c r="K55" s="33">
        <f t="shared" si="26"/>
        <v>5643</v>
      </c>
      <c r="L55" s="35">
        <f t="shared" si="27"/>
        <v>786.16666666666663</v>
      </c>
      <c r="M55" s="35">
        <f t="shared" si="28"/>
        <v>315.91666666666669</v>
      </c>
      <c r="N55" s="36">
        <f t="shared" si="29"/>
        <v>470.25</v>
      </c>
      <c r="O55" s="20">
        <f t="shared" si="37"/>
        <v>0.75819672131147542</v>
      </c>
      <c r="P55" s="23">
        <f t="shared" si="38"/>
        <v>2.3224043715846996E-2</v>
      </c>
      <c r="Q55" s="15">
        <f t="shared" si="39"/>
        <v>0.16530054644808742</v>
      </c>
      <c r="R55" s="27">
        <f t="shared" si="40"/>
        <v>5.3278688524590161E-2</v>
      </c>
      <c r="S55" s="18" t="s">
        <v>13</v>
      </c>
      <c r="T55" s="21" t="s">
        <v>13</v>
      </c>
      <c r="U55" s="14" t="s">
        <v>13</v>
      </c>
      <c r="V55" s="25" t="s">
        <v>13</v>
      </c>
      <c r="W55" s="31" t="s">
        <v>13</v>
      </c>
      <c r="X55" s="18" t="s">
        <v>13</v>
      </c>
      <c r="Y55" s="21" t="s">
        <v>13</v>
      </c>
      <c r="Z55" s="14" t="s">
        <v>13</v>
      </c>
      <c r="AA55" s="25" t="s">
        <v>13</v>
      </c>
      <c r="AB55" s="31" t="s">
        <v>13</v>
      </c>
      <c r="AC55" s="18" t="s">
        <v>13</v>
      </c>
      <c r="AD55" s="21" t="s">
        <v>13</v>
      </c>
      <c r="AE55" s="14" t="s">
        <v>13</v>
      </c>
      <c r="AF55" s="25" t="s">
        <v>13</v>
      </c>
      <c r="AG55" s="29" t="s">
        <v>13</v>
      </c>
      <c r="AH55" s="56" t="s">
        <v>13</v>
      </c>
      <c r="AI55" s="37">
        <v>540</v>
      </c>
      <c r="AJ55" s="38">
        <f t="shared" si="30"/>
        <v>0.73770491803278693</v>
      </c>
      <c r="AK55" s="39">
        <f t="shared" si="1"/>
        <v>96</v>
      </c>
      <c r="AL55" s="40">
        <f t="shared" si="31"/>
        <v>0.13114754098360656</v>
      </c>
      <c r="AM55" s="41">
        <v>96</v>
      </c>
      <c r="AN55" s="42">
        <f t="shared" si="32"/>
        <v>0.13114754098360656</v>
      </c>
      <c r="AO55" s="32">
        <v>192</v>
      </c>
      <c r="AP55" s="46">
        <f t="shared" si="5"/>
        <v>0.26229508196721313</v>
      </c>
      <c r="AQ55" s="29">
        <v>636</v>
      </c>
      <c r="AR55" s="43">
        <f t="shared" si="33"/>
        <v>0.86885245901639341</v>
      </c>
      <c r="AS55" s="32">
        <f t="shared" si="17"/>
        <v>8108</v>
      </c>
      <c r="AT55" s="60" cm="1">
        <f t="array" ref="AT55">AS55/(SUM(AM44:AM55+AQ44:AQ55))</f>
        <v>0.88806133625410733</v>
      </c>
      <c r="AU55" s="52">
        <v>4</v>
      </c>
      <c r="AV55" s="51">
        <v>30</v>
      </c>
      <c r="AW55" s="53">
        <v>71</v>
      </c>
      <c r="AX55" s="16">
        <f t="shared" si="6"/>
        <v>105</v>
      </c>
      <c r="AY55" s="16">
        <f t="shared" si="18"/>
        <v>627</v>
      </c>
      <c r="AZ55" s="17">
        <f t="shared" si="8"/>
        <v>0.14344262295081966</v>
      </c>
      <c r="BA55" s="52">
        <f t="shared" si="20"/>
        <v>277</v>
      </c>
      <c r="BB55" s="51">
        <f t="shared" si="21"/>
        <v>648</v>
      </c>
      <c r="BC55" s="53">
        <f t="shared" si="22"/>
        <v>756</v>
      </c>
      <c r="BD55" s="33">
        <f t="shared" si="23"/>
        <v>1681</v>
      </c>
      <c r="BE55" s="61">
        <f t="shared" si="19"/>
        <v>0.17818528725885097</v>
      </c>
      <c r="BF55" s="25">
        <v>70</v>
      </c>
      <c r="BG55" s="25">
        <v>34</v>
      </c>
      <c r="BH55" s="25">
        <v>42</v>
      </c>
      <c r="BI55" s="25">
        <v>6</v>
      </c>
      <c r="BJ55" s="25">
        <v>11</v>
      </c>
      <c r="BK55" s="171">
        <v>117</v>
      </c>
      <c r="BL55" s="172">
        <f t="shared" si="42"/>
        <v>0.1598360655737705</v>
      </c>
      <c r="BM55" s="171">
        <f t="shared" si="41"/>
        <v>635</v>
      </c>
      <c r="BN55" s="170" t="s">
        <v>13</v>
      </c>
    </row>
    <row r="56" spans="1:66" x14ac:dyDescent="0.3">
      <c r="A56" s="73">
        <v>42522</v>
      </c>
      <c r="B56" s="18">
        <v>489</v>
      </c>
      <c r="C56" s="21">
        <v>195</v>
      </c>
      <c r="D56" s="14">
        <v>213</v>
      </c>
      <c r="E56" s="25">
        <v>24</v>
      </c>
      <c r="F56" s="29">
        <f t="shared" si="34"/>
        <v>921</v>
      </c>
      <c r="G56" s="33">
        <f t="shared" si="35"/>
        <v>432</v>
      </c>
      <c r="H56" s="34">
        <f t="shared" si="36"/>
        <v>489</v>
      </c>
      <c r="I56" s="33">
        <f t="shared" si="24"/>
        <v>9651</v>
      </c>
      <c r="J56" s="33">
        <f t="shared" si="25"/>
        <v>3925</v>
      </c>
      <c r="K56" s="33">
        <f t="shared" si="26"/>
        <v>5726</v>
      </c>
      <c r="L56" s="35">
        <f t="shared" si="27"/>
        <v>804.25</v>
      </c>
      <c r="M56" s="35">
        <f t="shared" si="28"/>
        <v>327.08333333333331</v>
      </c>
      <c r="N56" s="36">
        <f t="shared" si="29"/>
        <v>477.16666666666669</v>
      </c>
      <c r="O56" s="20">
        <f t="shared" si="37"/>
        <v>0.53094462540716614</v>
      </c>
      <c r="P56" s="23">
        <f t="shared" si="38"/>
        <v>0.21172638436482086</v>
      </c>
      <c r="Q56" s="15">
        <f t="shared" si="39"/>
        <v>0.23127035830618892</v>
      </c>
      <c r="R56" s="27">
        <f t="shared" si="40"/>
        <v>2.6058631921824105E-2</v>
      </c>
      <c r="S56" s="18" t="s">
        <v>13</v>
      </c>
      <c r="T56" s="21" t="s">
        <v>13</v>
      </c>
      <c r="U56" s="14" t="s">
        <v>13</v>
      </c>
      <c r="V56" s="25" t="s">
        <v>13</v>
      </c>
      <c r="W56" s="31" t="s">
        <v>13</v>
      </c>
      <c r="X56" s="18" t="s">
        <v>13</v>
      </c>
      <c r="Y56" s="21" t="s">
        <v>13</v>
      </c>
      <c r="Z56" s="14" t="s">
        <v>13</v>
      </c>
      <c r="AA56" s="25" t="s">
        <v>13</v>
      </c>
      <c r="AB56" s="31" t="s">
        <v>13</v>
      </c>
      <c r="AC56" s="18" t="s">
        <v>13</v>
      </c>
      <c r="AD56" s="21" t="s">
        <v>13</v>
      </c>
      <c r="AE56" s="14" t="s">
        <v>13</v>
      </c>
      <c r="AF56" s="25" t="s">
        <v>13</v>
      </c>
      <c r="AG56" s="29" t="s">
        <v>13</v>
      </c>
      <c r="AH56" s="56" t="s">
        <v>13</v>
      </c>
      <c r="AI56" s="37">
        <v>735</v>
      </c>
      <c r="AJ56" s="38">
        <f t="shared" si="30"/>
        <v>0.79804560260586321</v>
      </c>
      <c r="AK56" s="39">
        <f t="shared" si="1"/>
        <v>100</v>
      </c>
      <c r="AL56" s="40">
        <f t="shared" si="31"/>
        <v>0.10857763300760044</v>
      </c>
      <c r="AM56" s="41">
        <v>86</v>
      </c>
      <c r="AN56" s="42">
        <f t="shared" si="32"/>
        <v>9.3376764386536373E-2</v>
      </c>
      <c r="AO56" s="32">
        <v>186</v>
      </c>
      <c r="AP56" s="46">
        <f t="shared" si="5"/>
        <v>0.20195439739413681</v>
      </c>
      <c r="AQ56" s="29">
        <v>835</v>
      </c>
      <c r="AR56" s="43">
        <f t="shared" si="33"/>
        <v>0.90662323561346359</v>
      </c>
      <c r="AS56" s="32">
        <f t="shared" si="17"/>
        <v>8342</v>
      </c>
      <c r="AT56" s="60" cm="1">
        <f t="array" ref="AT56">AS56/(SUM(AM45:AM56+AQ45:AQ56))</f>
        <v>0.89000320068281236</v>
      </c>
      <c r="AU56" s="52">
        <v>47</v>
      </c>
      <c r="AV56" s="51">
        <v>186</v>
      </c>
      <c r="AW56" s="53">
        <v>64</v>
      </c>
      <c r="AX56" s="16">
        <f t="shared" si="6"/>
        <v>297</v>
      </c>
      <c r="AY56" s="16">
        <f t="shared" si="18"/>
        <v>624</v>
      </c>
      <c r="AZ56" s="17">
        <f t="shared" si="8"/>
        <v>0.32247557003257327</v>
      </c>
      <c r="BA56" s="52">
        <f t="shared" si="20"/>
        <v>323</v>
      </c>
      <c r="BB56" s="51">
        <f t="shared" si="21"/>
        <v>812</v>
      </c>
      <c r="BC56" s="53">
        <f t="shared" si="22"/>
        <v>778</v>
      </c>
      <c r="BD56" s="33">
        <f t="shared" si="23"/>
        <v>1913</v>
      </c>
      <c r="BE56" s="61">
        <f t="shared" si="19"/>
        <v>0.1982178012641177</v>
      </c>
      <c r="BF56" s="25">
        <v>111</v>
      </c>
      <c r="BG56" s="25">
        <v>49</v>
      </c>
      <c r="BH56" s="25">
        <v>75</v>
      </c>
      <c r="BI56" s="25">
        <v>6</v>
      </c>
      <c r="BJ56" s="25">
        <v>13</v>
      </c>
      <c r="BK56" s="171">
        <v>170</v>
      </c>
      <c r="BL56" s="172">
        <f t="shared" si="42"/>
        <v>0.18458197611292074</v>
      </c>
      <c r="BM56" s="171">
        <f t="shared" si="41"/>
        <v>805</v>
      </c>
      <c r="BN56" s="170" t="s">
        <v>13</v>
      </c>
    </row>
    <row r="57" spans="1:66" x14ac:dyDescent="0.3">
      <c r="A57" s="73">
        <v>42552</v>
      </c>
      <c r="B57" s="18">
        <v>452</v>
      </c>
      <c r="C57" s="21">
        <v>376</v>
      </c>
      <c r="D57" s="14">
        <v>232</v>
      </c>
      <c r="E57" s="25">
        <v>27</v>
      </c>
      <c r="F57" s="29">
        <f t="shared" si="34"/>
        <v>1087</v>
      </c>
      <c r="G57" s="33">
        <f t="shared" si="35"/>
        <v>635</v>
      </c>
      <c r="H57" s="34">
        <f t="shared" si="36"/>
        <v>452</v>
      </c>
      <c r="I57" s="33">
        <f t="shared" si="24"/>
        <v>9622</v>
      </c>
      <c r="J57" s="33">
        <f t="shared" si="25"/>
        <v>3907</v>
      </c>
      <c r="K57" s="33">
        <f t="shared" si="26"/>
        <v>5715</v>
      </c>
      <c r="L57" s="35">
        <f t="shared" si="27"/>
        <v>801.83333333333337</v>
      </c>
      <c r="M57" s="35">
        <f t="shared" si="28"/>
        <v>325.58333333333331</v>
      </c>
      <c r="N57" s="36">
        <f t="shared" si="29"/>
        <v>476.25</v>
      </c>
      <c r="O57" s="20">
        <f t="shared" si="37"/>
        <v>0.41582336706531736</v>
      </c>
      <c r="P57" s="23">
        <f t="shared" si="38"/>
        <v>0.34590616375344985</v>
      </c>
      <c r="Q57" s="15">
        <f t="shared" si="39"/>
        <v>0.21343146274149033</v>
      </c>
      <c r="R57" s="27">
        <f t="shared" si="40"/>
        <v>2.4839006439742409E-2</v>
      </c>
      <c r="S57" s="18" t="s">
        <v>13</v>
      </c>
      <c r="T57" s="21" t="s">
        <v>13</v>
      </c>
      <c r="U57" s="14" t="s">
        <v>13</v>
      </c>
      <c r="V57" s="25" t="s">
        <v>13</v>
      </c>
      <c r="W57" s="31" t="s">
        <v>13</v>
      </c>
      <c r="X57" s="18" t="s">
        <v>13</v>
      </c>
      <c r="Y57" s="21" t="s">
        <v>13</v>
      </c>
      <c r="Z57" s="14" t="s">
        <v>13</v>
      </c>
      <c r="AA57" s="25" t="s">
        <v>13</v>
      </c>
      <c r="AB57" s="31" t="s">
        <v>13</v>
      </c>
      <c r="AC57" s="18" t="s">
        <v>13</v>
      </c>
      <c r="AD57" s="21" t="s">
        <v>13</v>
      </c>
      <c r="AE57" s="14" t="s">
        <v>13</v>
      </c>
      <c r="AF57" s="25" t="s">
        <v>13</v>
      </c>
      <c r="AG57" s="29" t="s">
        <v>13</v>
      </c>
      <c r="AH57" s="56" t="s">
        <v>13</v>
      </c>
      <c r="AI57" s="37">
        <v>924</v>
      </c>
      <c r="AJ57" s="38">
        <f t="shared" si="30"/>
        <v>0.85004599816007365</v>
      </c>
      <c r="AK57" s="39">
        <f t="shared" si="1"/>
        <v>81</v>
      </c>
      <c r="AL57" s="40">
        <f t="shared" si="31"/>
        <v>7.4517019319227232E-2</v>
      </c>
      <c r="AM57" s="41">
        <v>82</v>
      </c>
      <c r="AN57" s="42">
        <f t="shared" si="32"/>
        <v>7.5436982520699178E-2</v>
      </c>
      <c r="AO57" s="32">
        <v>163</v>
      </c>
      <c r="AP57" s="46">
        <f t="shared" si="5"/>
        <v>0.14995400183992641</v>
      </c>
      <c r="AQ57" s="29">
        <v>1005</v>
      </c>
      <c r="AR57" s="43">
        <f t="shared" si="33"/>
        <v>0.92456301747930081</v>
      </c>
      <c r="AS57" s="32">
        <f t="shared" si="17"/>
        <v>8315</v>
      </c>
      <c r="AT57" s="60" cm="1">
        <f t="array" ref="AT57">AS57/(SUM(AM46:AM57+AQ46:AQ57))</f>
        <v>0.88987585616438358</v>
      </c>
      <c r="AU57" s="52">
        <v>34</v>
      </c>
      <c r="AV57" s="51">
        <v>127</v>
      </c>
      <c r="AW57" s="53">
        <v>301</v>
      </c>
      <c r="AX57" s="16">
        <f t="shared" si="6"/>
        <v>462</v>
      </c>
      <c r="AY57" s="16">
        <f t="shared" si="18"/>
        <v>625</v>
      </c>
      <c r="AZ57" s="17">
        <f t="shared" si="8"/>
        <v>0.42502299908003682</v>
      </c>
      <c r="BA57" s="52">
        <f t="shared" si="20"/>
        <v>356</v>
      </c>
      <c r="BB57" s="51">
        <f t="shared" si="21"/>
        <v>699</v>
      </c>
      <c r="BC57" s="53">
        <f t="shared" si="22"/>
        <v>974</v>
      </c>
      <c r="BD57" s="33">
        <f t="shared" si="23"/>
        <v>2029</v>
      </c>
      <c r="BE57" s="61">
        <f t="shared" si="19"/>
        <v>0.21087092080648515</v>
      </c>
      <c r="BF57" s="25">
        <v>67</v>
      </c>
      <c r="BG57" s="25">
        <v>39</v>
      </c>
      <c r="BH57" s="25">
        <v>31</v>
      </c>
      <c r="BI57" s="25">
        <v>3</v>
      </c>
      <c r="BJ57" s="25">
        <v>6</v>
      </c>
      <c r="BK57" s="171">
        <v>109</v>
      </c>
      <c r="BL57" s="172">
        <f t="shared" si="42"/>
        <v>0.10027598896044158</v>
      </c>
      <c r="BM57" s="171">
        <f t="shared" si="41"/>
        <v>914</v>
      </c>
      <c r="BN57" s="170" t="s">
        <v>13</v>
      </c>
    </row>
    <row r="58" spans="1:66" x14ac:dyDescent="0.3">
      <c r="A58" s="73">
        <v>42583</v>
      </c>
      <c r="B58" s="18">
        <v>534</v>
      </c>
      <c r="C58" s="21">
        <v>163</v>
      </c>
      <c r="D58" s="14">
        <v>273</v>
      </c>
      <c r="E58" s="25">
        <v>0</v>
      </c>
      <c r="F58" s="29">
        <f t="shared" si="34"/>
        <v>970</v>
      </c>
      <c r="G58" s="33">
        <f t="shared" si="35"/>
        <v>436</v>
      </c>
      <c r="H58" s="34">
        <f t="shared" si="36"/>
        <v>534</v>
      </c>
      <c r="I58" s="33">
        <f t="shared" ref="I58:I89" si="43">SUM(F47:F58)</f>
        <v>9851</v>
      </c>
      <c r="J58" s="33">
        <f t="shared" ref="J58:J89" si="44">SUM(G47:G58)</f>
        <v>4052</v>
      </c>
      <c r="K58" s="33">
        <f t="shared" ref="K58:K89" si="45">SUM(H47:H58)</f>
        <v>5799</v>
      </c>
      <c r="L58" s="35">
        <f t="shared" ref="L58:L89" si="46">I58/12</f>
        <v>820.91666666666663</v>
      </c>
      <c r="M58" s="35">
        <f t="shared" ref="M58:M89" si="47">J58/12</f>
        <v>337.66666666666669</v>
      </c>
      <c r="N58" s="36">
        <f t="shared" ref="N58:N89" si="48">K58/12</f>
        <v>483.25</v>
      </c>
      <c r="O58" s="20">
        <f t="shared" si="37"/>
        <v>0.55051546391752582</v>
      </c>
      <c r="P58" s="23">
        <f t="shared" si="38"/>
        <v>0.16804123711340208</v>
      </c>
      <c r="Q58" s="15">
        <f t="shared" si="39"/>
        <v>0.28144329896907216</v>
      </c>
      <c r="R58" s="27">
        <f t="shared" si="40"/>
        <v>0</v>
      </c>
      <c r="S58" s="18" t="s">
        <v>13</v>
      </c>
      <c r="T58" s="21" t="s">
        <v>13</v>
      </c>
      <c r="U58" s="14" t="s">
        <v>13</v>
      </c>
      <c r="V58" s="25" t="s">
        <v>13</v>
      </c>
      <c r="W58" s="31" t="s">
        <v>13</v>
      </c>
      <c r="X58" s="18" t="s">
        <v>13</v>
      </c>
      <c r="Y58" s="21" t="s">
        <v>13</v>
      </c>
      <c r="Z58" s="14" t="s">
        <v>13</v>
      </c>
      <c r="AA58" s="25" t="s">
        <v>13</v>
      </c>
      <c r="AB58" s="31" t="s">
        <v>13</v>
      </c>
      <c r="AC58" s="18" t="s">
        <v>13</v>
      </c>
      <c r="AD58" s="21" t="s">
        <v>13</v>
      </c>
      <c r="AE58" s="14" t="s">
        <v>13</v>
      </c>
      <c r="AF58" s="25" t="s">
        <v>13</v>
      </c>
      <c r="AG58" s="29" t="s">
        <v>13</v>
      </c>
      <c r="AH58" s="56" t="s">
        <v>13</v>
      </c>
      <c r="AI58" s="37">
        <v>642</v>
      </c>
      <c r="AJ58" s="38">
        <f t="shared" si="30"/>
        <v>0.88308115543328747</v>
      </c>
      <c r="AK58" s="39">
        <f t="shared" si="1"/>
        <v>31</v>
      </c>
      <c r="AL58" s="40">
        <f t="shared" si="31"/>
        <v>4.264099037138927E-2</v>
      </c>
      <c r="AM58" s="41">
        <v>54</v>
      </c>
      <c r="AN58" s="42">
        <f t="shared" si="32"/>
        <v>7.4277854195323248E-2</v>
      </c>
      <c r="AO58" s="32">
        <v>85</v>
      </c>
      <c r="AP58" s="46">
        <f t="shared" si="5"/>
        <v>0.11691884456671252</v>
      </c>
      <c r="AQ58" s="29">
        <v>673</v>
      </c>
      <c r="AR58" s="43">
        <f t="shared" si="33"/>
        <v>0.92572214580467671</v>
      </c>
      <c r="AS58" s="32">
        <f t="shared" si="17"/>
        <v>8336</v>
      </c>
      <c r="AT58" s="60" cm="1">
        <f t="array" ref="AT58">AS58/(SUM(AM47:AM58+AQ47:AQ58))</f>
        <v>0.8927921173824569</v>
      </c>
      <c r="AU58" s="52">
        <v>43</v>
      </c>
      <c r="AV58" s="51">
        <v>184</v>
      </c>
      <c r="AW58" s="53">
        <v>60</v>
      </c>
      <c r="AX58" s="16">
        <f t="shared" si="6"/>
        <v>287</v>
      </c>
      <c r="AY58" s="16">
        <f t="shared" si="18"/>
        <v>683</v>
      </c>
      <c r="AZ58" s="17">
        <f t="shared" si="8"/>
        <v>0.29587628865979382</v>
      </c>
      <c r="BA58" s="52">
        <f t="shared" si="20"/>
        <v>398</v>
      </c>
      <c r="BB58" s="51">
        <f t="shared" si="21"/>
        <v>867</v>
      </c>
      <c r="BC58" s="53">
        <f t="shared" si="22"/>
        <v>983</v>
      </c>
      <c r="BD58" s="33">
        <f t="shared" si="23"/>
        <v>2248</v>
      </c>
      <c r="BE58" s="61">
        <f t="shared" si="19"/>
        <v>0.22820018272256623</v>
      </c>
      <c r="BF58" s="25">
        <v>45</v>
      </c>
      <c r="BG58" s="25">
        <v>33</v>
      </c>
      <c r="BH58" s="25">
        <v>36</v>
      </c>
      <c r="BI58" s="25">
        <v>8</v>
      </c>
      <c r="BJ58" s="25">
        <v>11</v>
      </c>
      <c r="BK58" s="171">
        <v>84</v>
      </c>
      <c r="BL58" s="172">
        <f t="shared" si="42"/>
        <v>8.6597938144329895E-2</v>
      </c>
      <c r="BM58" s="171">
        <f t="shared" si="41"/>
        <v>998</v>
      </c>
      <c r="BN58" s="170" t="s">
        <v>13</v>
      </c>
    </row>
    <row r="59" spans="1:66" x14ac:dyDescent="0.3">
      <c r="A59" s="73">
        <v>42614</v>
      </c>
      <c r="B59" s="19">
        <v>505</v>
      </c>
      <c r="C59" s="22">
        <v>131</v>
      </c>
      <c r="D59" s="24">
        <v>170</v>
      </c>
      <c r="E59" s="26">
        <v>10</v>
      </c>
      <c r="F59" s="29">
        <f t="shared" si="34"/>
        <v>816</v>
      </c>
      <c r="G59" s="33">
        <f t="shared" si="35"/>
        <v>311</v>
      </c>
      <c r="H59" s="34">
        <f t="shared" si="36"/>
        <v>505</v>
      </c>
      <c r="I59" s="33">
        <f t="shared" si="43"/>
        <v>10024</v>
      </c>
      <c r="J59" s="33">
        <f t="shared" si="44"/>
        <v>4214</v>
      </c>
      <c r="K59" s="33">
        <f t="shared" si="45"/>
        <v>5810</v>
      </c>
      <c r="L59" s="35">
        <f t="shared" si="46"/>
        <v>835.33333333333337</v>
      </c>
      <c r="M59" s="35">
        <f t="shared" si="47"/>
        <v>351.16666666666669</v>
      </c>
      <c r="N59" s="36">
        <f t="shared" si="48"/>
        <v>484.16666666666669</v>
      </c>
      <c r="O59" s="20">
        <f t="shared" si="37"/>
        <v>0.61887254901960786</v>
      </c>
      <c r="P59" s="23">
        <f t="shared" si="38"/>
        <v>0.16053921568627452</v>
      </c>
      <c r="Q59" s="15">
        <f t="shared" si="39"/>
        <v>0.20833333333333334</v>
      </c>
      <c r="R59" s="27">
        <f t="shared" si="40"/>
        <v>1.2254901960784314E-2</v>
      </c>
      <c r="S59" s="18" t="s">
        <v>13</v>
      </c>
      <c r="T59" s="21" t="s">
        <v>13</v>
      </c>
      <c r="U59" s="14" t="s">
        <v>13</v>
      </c>
      <c r="V59" s="25" t="s">
        <v>13</v>
      </c>
      <c r="W59" s="31" t="s">
        <v>13</v>
      </c>
      <c r="X59" s="18" t="s">
        <v>13</v>
      </c>
      <c r="Y59" s="21" t="s">
        <v>13</v>
      </c>
      <c r="Z59" s="14" t="s">
        <v>13</v>
      </c>
      <c r="AA59" s="25" t="s">
        <v>13</v>
      </c>
      <c r="AB59" s="31" t="s">
        <v>13</v>
      </c>
      <c r="AC59" s="18" t="s">
        <v>13</v>
      </c>
      <c r="AD59" s="21" t="s">
        <v>13</v>
      </c>
      <c r="AE59" s="14" t="s">
        <v>13</v>
      </c>
      <c r="AF59" s="25" t="s">
        <v>13</v>
      </c>
      <c r="AG59" s="29" t="s">
        <v>13</v>
      </c>
      <c r="AH59" s="56" t="s">
        <v>13</v>
      </c>
      <c r="AI59" s="37">
        <v>580</v>
      </c>
      <c r="AJ59" s="38">
        <f t="shared" si="30"/>
        <v>0.77127659574468088</v>
      </c>
      <c r="AK59" s="39">
        <f t="shared" si="1"/>
        <v>144</v>
      </c>
      <c r="AL59" s="40">
        <f t="shared" si="31"/>
        <v>0.19148936170212766</v>
      </c>
      <c r="AM59" s="41">
        <v>28</v>
      </c>
      <c r="AN59" s="42">
        <f t="shared" si="32"/>
        <v>3.7234042553191488E-2</v>
      </c>
      <c r="AO59" s="32">
        <v>172</v>
      </c>
      <c r="AP59" s="46">
        <f t="shared" si="5"/>
        <v>0.22872340425531915</v>
      </c>
      <c r="AQ59" s="29">
        <v>724</v>
      </c>
      <c r="AR59" s="43">
        <f t="shared" si="33"/>
        <v>0.96276595744680848</v>
      </c>
      <c r="AS59" s="32">
        <f t="shared" si="17"/>
        <v>8511</v>
      </c>
      <c r="AT59" s="60" cm="1">
        <f t="array" ref="AT59">AS59/(SUM(AM48:AM59+AQ48:AQ59))</f>
        <v>0.90082557154953424</v>
      </c>
      <c r="AU59" s="52">
        <v>1</v>
      </c>
      <c r="AV59" s="51">
        <v>114</v>
      </c>
      <c r="AW59" s="53">
        <v>93</v>
      </c>
      <c r="AX59" s="16">
        <f t="shared" si="6"/>
        <v>208</v>
      </c>
      <c r="AY59" s="16">
        <f t="shared" si="18"/>
        <v>608</v>
      </c>
      <c r="AZ59" s="17">
        <f t="shared" si="8"/>
        <v>0.25490196078431371</v>
      </c>
      <c r="BA59" s="52">
        <f t="shared" si="20"/>
        <v>390</v>
      </c>
      <c r="BB59" s="51">
        <f t="shared" si="21"/>
        <v>947</v>
      </c>
      <c r="BC59" s="53">
        <f t="shared" si="22"/>
        <v>1010</v>
      </c>
      <c r="BD59" s="33">
        <f t="shared" si="23"/>
        <v>2347</v>
      </c>
      <c r="BE59" s="61">
        <f t="shared" si="19"/>
        <v>0.23413806863527534</v>
      </c>
      <c r="BF59" s="25">
        <v>107</v>
      </c>
      <c r="BG59" s="25">
        <v>26</v>
      </c>
      <c r="BH59" s="25">
        <v>37</v>
      </c>
      <c r="BI59" s="25">
        <v>8</v>
      </c>
      <c r="BJ59" s="25">
        <v>10</v>
      </c>
      <c r="BK59" s="171">
        <v>137</v>
      </c>
      <c r="BL59" s="172">
        <f t="shared" si="42"/>
        <v>0.16789215686274508</v>
      </c>
      <c r="BM59" s="171">
        <f t="shared" si="41"/>
        <v>1135</v>
      </c>
      <c r="BN59" s="170" t="s">
        <v>13</v>
      </c>
    </row>
    <row r="60" spans="1:66" x14ac:dyDescent="0.3">
      <c r="A60" s="73">
        <v>42644</v>
      </c>
      <c r="B60" s="19">
        <v>453</v>
      </c>
      <c r="C60" s="22">
        <v>58</v>
      </c>
      <c r="D60" s="24">
        <v>197</v>
      </c>
      <c r="E60" s="26">
        <v>84</v>
      </c>
      <c r="F60" s="29">
        <f t="shared" si="34"/>
        <v>792</v>
      </c>
      <c r="G60" s="33">
        <f t="shared" si="35"/>
        <v>339</v>
      </c>
      <c r="H60" s="34">
        <f t="shared" si="36"/>
        <v>453</v>
      </c>
      <c r="I60" s="33">
        <f t="shared" si="43"/>
        <v>10011</v>
      </c>
      <c r="J60" s="33">
        <f t="shared" si="44"/>
        <v>4234</v>
      </c>
      <c r="K60" s="33">
        <f t="shared" si="45"/>
        <v>5777</v>
      </c>
      <c r="L60" s="35">
        <f t="shared" si="46"/>
        <v>834.25</v>
      </c>
      <c r="M60" s="35">
        <f t="shared" si="47"/>
        <v>352.83333333333331</v>
      </c>
      <c r="N60" s="36">
        <f t="shared" si="48"/>
        <v>481.41666666666669</v>
      </c>
      <c r="O60" s="20">
        <f t="shared" si="37"/>
        <v>0.57196969696969702</v>
      </c>
      <c r="P60" s="23">
        <f t="shared" si="38"/>
        <v>7.3232323232323232E-2</v>
      </c>
      <c r="Q60" s="15">
        <f t="shared" si="39"/>
        <v>0.24873737373737373</v>
      </c>
      <c r="R60" s="27">
        <f t="shared" si="40"/>
        <v>0.10606060606060606</v>
      </c>
      <c r="S60" s="18" t="s">
        <v>13</v>
      </c>
      <c r="T60" s="21" t="s">
        <v>13</v>
      </c>
      <c r="U60" s="14" t="s">
        <v>13</v>
      </c>
      <c r="V60" s="25" t="s">
        <v>13</v>
      </c>
      <c r="W60" s="31" t="s">
        <v>13</v>
      </c>
      <c r="X60" s="18" t="s">
        <v>13</v>
      </c>
      <c r="Y60" s="21" t="s">
        <v>13</v>
      </c>
      <c r="Z60" s="14" t="s">
        <v>13</v>
      </c>
      <c r="AA60" s="25" t="s">
        <v>13</v>
      </c>
      <c r="AB60" s="31" t="s">
        <v>13</v>
      </c>
      <c r="AC60" s="18" t="s">
        <v>13</v>
      </c>
      <c r="AD60" s="21" t="s">
        <v>13</v>
      </c>
      <c r="AE60" s="14" t="s">
        <v>13</v>
      </c>
      <c r="AF60" s="25" t="s">
        <v>13</v>
      </c>
      <c r="AG60" s="29" t="s">
        <v>13</v>
      </c>
      <c r="AH60" s="56" t="s">
        <v>13</v>
      </c>
      <c r="AI60" s="37">
        <v>571</v>
      </c>
      <c r="AJ60" s="38">
        <f t="shared" si="30"/>
        <v>0.72095959595959591</v>
      </c>
      <c r="AK60" s="39">
        <f t="shared" si="1"/>
        <v>121</v>
      </c>
      <c r="AL60" s="40">
        <f t="shared" si="31"/>
        <v>0.15277777777777779</v>
      </c>
      <c r="AM60" s="41">
        <v>100</v>
      </c>
      <c r="AN60" s="42">
        <f t="shared" si="32"/>
        <v>0.12626262626262627</v>
      </c>
      <c r="AO60" s="32">
        <v>221</v>
      </c>
      <c r="AP60" s="46">
        <f t="shared" si="5"/>
        <v>0.27904040404040403</v>
      </c>
      <c r="AQ60" s="29">
        <v>692</v>
      </c>
      <c r="AR60" s="43">
        <f t="shared" si="33"/>
        <v>0.8737373737373737</v>
      </c>
      <c r="AS60" s="32">
        <f t="shared" si="17"/>
        <v>8477</v>
      </c>
      <c r="AT60" s="60" cm="1">
        <f t="array" ref="AT60">AS60/(SUM(AM49:AM60+AQ49:AQ60))</f>
        <v>0.89846316905140433</v>
      </c>
      <c r="AU60" s="52">
        <v>6</v>
      </c>
      <c r="AV60" s="51">
        <v>32</v>
      </c>
      <c r="AW60" s="53">
        <v>60</v>
      </c>
      <c r="AX60" s="16">
        <f t="shared" si="6"/>
        <v>98</v>
      </c>
      <c r="AY60" s="16">
        <f t="shared" si="18"/>
        <v>694</v>
      </c>
      <c r="AZ60" s="17">
        <f t="shared" si="8"/>
        <v>0.12373737373737374</v>
      </c>
      <c r="BA60" s="52">
        <f t="shared" si="20"/>
        <v>385</v>
      </c>
      <c r="BB60" s="51">
        <f t="shared" si="21"/>
        <v>919</v>
      </c>
      <c r="BC60" s="53">
        <f t="shared" si="22"/>
        <v>1016</v>
      </c>
      <c r="BD60" s="33">
        <f t="shared" si="23"/>
        <v>2320</v>
      </c>
      <c r="BE60" s="61">
        <f t="shared" si="19"/>
        <v>0.23174508041154729</v>
      </c>
      <c r="BF60" s="25">
        <v>106</v>
      </c>
      <c r="BG60" s="25">
        <v>65</v>
      </c>
      <c r="BH60" s="25">
        <v>39</v>
      </c>
      <c r="BI60" s="25">
        <v>6</v>
      </c>
      <c r="BJ60" s="25">
        <v>12</v>
      </c>
      <c r="BK60" s="171">
        <v>149</v>
      </c>
      <c r="BL60" s="172">
        <f t="shared" si="42"/>
        <v>0.18813131313131312</v>
      </c>
      <c r="BM60" s="171">
        <f t="shared" si="41"/>
        <v>1284</v>
      </c>
      <c r="BN60" s="170" t="s">
        <v>13</v>
      </c>
    </row>
    <row r="61" spans="1:66" x14ac:dyDescent="0.3">
      <c r="A61" s="73">
        <v>42675</v>
      </c>
      <c r="B61" s="19">
        <v>443</v>
      </c>
      <c r="C61" s="22">
        <v>400</v>
      </c>
      <c r="D61" s="24">
        <v>235</v>
      </c>
      <c r="E61" s="26">
        <v>110</v>
      </c>
      <c r="F61" s="29">
        <f t="shared" si="34"/>
        <v>1188</v>
      </c>
      <c r="G61" s="33">
        <f t="shared" si="35"/>
        <v>745</v>
      </c>
      <c r="H61" s="34">
        <f t="shared" si="36"/>
        <v>443</v>
      </c>
      <c r="I61" s="33">
        <f t="shared" si="43"/>
        <v>10233</v>
      </c>
      <c r="J61" s="33">
        <f t="shared" si="44"/>
        <v>4539</v>
      </c>
      <c r="K61" s="33">
        <f t="shared" si="45"/>
        <v>5694</v>
      </c>
      <c r="L61" s="35">
        <f t="shared" si="46"/>
        <v>852.75</v>
      </c>
      <c r="M61" s="35">
        <f t="shared" si="47"/>
        <v>378.25</v>
      </c>
      <c r="N61" s="36">
        <f t="shared" si="48"/>
        <v>474.5</v>
      </c>
      <c r="O61" s="20">
        <f t="shared" si="37"/>
        <v>0.37289562289562289</v>
      </c>
      <c r="P61" s="23">
        <f t="shared" si="38"/>
        <v>0.33670033670033672</v>
      </c>
      <c r="Q61" s="15">
        <f t="shared" si="39"/>
        <v>0.1978114478114478</v>
      </c>
      <c r="R61" s="27">
        <f t="shared" si="40"/>
        <v>9.2592592592592587E-2</v>
      </c>
      <c r="S61" s="18" t="s">
        <v>13</v>
      </c>
      <c r="T61" s="21" t="s">
        <v>13</v>
      </c>
      <c r="U61" s="14" t="s">
        <v>13</v>
      </c>
      <c r="V61" s="25" t="s">
        <v>13</v>
      </c>
      <c r="W61" s="31" t="s">
        <v>13</v>
      </c>
      <c r="X61" s="18" t="s">
        <v>13</v>
      </c>
      <c r="Y61" s="21" t="s">
        <v>13</v>
      </c>
      <c r="Z61" s="14" t="s">
        <v>13</v>
      </c>
      <c r="AA61" s="25" t="s">
        <v>13</v>
      </c>
      <c r="AB61" s="31" t="s">
        <v>13</v>
      </c>
      <c r="AC61" s="18" t="s">
        <v>13</v>
      </c>
      <c r="AD61" s="21" t="s">
        <v>13</v>
      </c>
      <c r="AE61" s="14" t="s">
        <v>13</v>
      </c>
      <c r="AF61" s="25" t="s">
        <v>13</v>
      </c>
      <c r="AG61" s="29" t="s">
        <v>13</v>
      </c>
      <c r="AH61" s="56" t="s">
        <v>13</v>
      </c>
      <c r="AI61" s="37">
        <v>942</v>
      </c>
      <c r="AJ61" s="38">
        <f t="shared" si="30"/>
        <v>0.81487889273356406</v>
      </c>
      <c r="AK61" s="39">
        <f t="shared" si="1"/>
        <v>138</v>
      </c>
      <c r="AL61" s="40">
        <f t="shared" si="31"/>
        <v>0.11937716262975778</v>
      </c>
      <c r="AM61" s="41">
        <v>76</v>
      </c>
      <c r="AN61" s="42">
        <f t="shared" si="32"/>
        <v>6.5743944636678195E-2</v>
      </c>
      <c r="AO61" s="32">
        <v>214</v>
      </c>
      <c r="AP61" s="46">
        <f t="shared" si="5"/>
        <v>0.18512110726643599</v>
      </c>
      <c r="AQ61" s="29">
        <v>1080</v>
      </c>
      <c r="AR61" s="43">
        <f t="shared" si="33"/>
        <v>0.93425605536332179</v>
      </c>
      <c r="AS61" s="32">
        <f t="shared" si="17"/>
        <v>8687</v>
      </c>
      <c r="AT61" s="60" cm="1">
        <f t="array" ref="AT61">AS61/(SUM(AM50:AM61+AQ50:AQ61))</f>
        <v>0.90254545454545454</v>
      </c>
      <c r="AU61" s="52">
        <v>98</v>
      </c>
      <c r="AV61" s="51">
        <v>94</v>
      </c>
      <c r="AW61" s="53">
        <v>210</v>
      </c>
      <c r="AX61" s="16">
        <f t="shared" si="6"/>
        <v>402</v>
      </c>
      <c r="AY61" s="16">
        <f t="shared" si="18"/>
        <v>786</v>
      </c>
      <c r="AZ61" s="17">
        <f t="shared" si="8"/>
        <v>0.3383838383838384</v>
      </c>
      <c r="BA61" s="52">
        <f t="shared" si="20"/>
        <v>452</v>
      </c>
      <c r="BB61" s="51">
        <f t="shared" si="21"/>
        <v>937</v>
      </c>
      <c r="BC61" s="53">
        <f t="shared" si="22"/>
        <v>1158</v>
      </c>
      <c r="BD61" s="33">
        <f t="shared" si="23"/>
        <v>2547</v>
      </c>
      <c r="BE61" s="61">
        <f t="shared" si="19"/>
        <v>0.24890061565523308</v>
      </c>
      <c r="BF61" s="25">
        <v>154</v>
      </c>
      <c r="BG61" s="25">
        <v>96</v>
      </c>
      <c r="BH61" s="25">
        <v>31</v>
      </c>
      <c r="BI61" s="25">
        <v>15</v>
      </c>
      <c r="BJ61" s="25">
        <v>6</v>
      </c>
      <c r="BK61" s="171">
        <v>221</v>
      </c>
      <c r="BL61" s="172">
        <f t="shared" si="42"/>
        <v>0.18602693602693604</v>
      </c>
      <c r="BM61" s="171">
        <f t="shared" si="41"/>
        <v>1505</v>
      </c>
      <c r="BN61" s="170" t="s">
        <v>13</v>
      </c>
    </row>
    <row r="62" spans="1:66" x14ac:dyDescent="0.3">
      <c r="A62" s="73">
        <v>42705</v>
      </c>
      <c r="B62" s="19">
        <v>391</v>
      </c>
      <c r="C62" s="22">
        <v>121</v>
      </c>
      <c r="D62" s="24">
        <v>114</v>
      </c>
      <c r="E62" s="26">
        <v>114</v>
      </c>
      <c r="F62" s="29">
        <f t="shared" si="34"/>
        <v>740</v>
      </c>
      <c r="G62" s="33">
        <f t="shared" si="35"/>
        <v>349</v>
      </c>
      <c r="H62" s="34">
        <f t="shared" si="36"/>
        <v>391</v>
      </c>
      <c r="I62" s="33">
        <f t="shared" si="43"/>
        <v>10026</v>
      </c>
      <c r="J62" s="33">
        <f t="shared" si="44"/>
        <v>4366</v>
      </c>
      <c r="K62" s="33">
        <f t="shared" si="45"/>
        <v>5660</v>
      </c>
      <c r="L62" s="35">
        <f t="shared" si="46"/>
        <v>835.5</v>
      </c>
      <c r="M62" s="35">
        <f t="shared" si="47"/>
        <v>363.83333333333331</v>
      </c>
      <c r="N62" s="36">
        <f t="shared" si="48"/>
        <v>471.66666666666669</v>
      </c>
      <c r="O62" s="20">
        <f t="shared" si="37"/>
        <v>0.52837837837837842</v>
      </c>
      <c r="P62" s="23">
        <f t="shared" si="38"/>
        <v>0.16351351351351351</v>
      </c>
      <c r="Q62" s="15">
        <f t="shared" si="39"/>
        <v>0.15405405405405406</v>
      </c>
      <c r="R62" s="27">
        <f t="shared" si="40"/>
        <v>0.15405405405405406</v>
      </c>
      <c r="S62" s="18" t="s">
        <v>13</v>
      </c>
      <c r="T62" s="21" t="s">
        <v>13</v>
      </c>
      <c r="U62" s="14" t="s">
        <v>13</v>
      </c>
      <c r="V62" s="25" t="s">
        <v>13</v>
      </c>
      <c r="W62" s="31" t="s">
        <v>13</v>
      </c>
      <c r="X62" s="18" t="s">
        <v>13</v>
      </c>
      <c r="Y62" s="21" t="s">
        <v>13</v>
      </c>
      <c r="Z62" s="14" t="s">
        <v>13</v>
      </c>
      <c r="AA62" s="25" t="s">
        <v>13</v>
      </c>
      <c r="AB62" s="31" t="s">
        <v>13</v>
      </c>
      <c r="AC62" s="18" t="s">
        <v>13</v>
      </c>
      <c r="AD62" s="21" t="s">
        <v>13</v>
      </c>
      <c r="AE62" s="14" t="s">
        <v>13</v>
      </c>
      <c r="AF62" s="25" t="s">
        <v>13</v>
      </c>
      <c r="AG62" s="29" t="s">
        <v>13</v>
      </c>
      <c r="AH62" s="56" t="s">
        <v>13</v>
      </c>
      <c r="AI62" s="37">
        <v>594</v>
      </c>
      <c r="AJ62" s="38">
        <f t="shared" si="30"/>
        <v>0.80270270270270272</v>
      </c>
      <c r="AK62" s="39">
        <f t="shared" si="1"/>
        <v>62</v>
      </c>
      <c r="AL62" s="40">
        <f t="shared" si="31"/>
        <v>8.3783783783783788E-2</v>
      </c>
      <c r="AM62" s="41">
        <v>84</v>
      </c>
      <c r="AN62" s="42">
        <f t="shared" si="32"/>
        <v>0.11351351351351352</v>
      </c>
      <c r="AO62" s="32">
        <v>146</v>
      </c>
      <c r="AP62" s="46">
        <f t="shared" si="5"/>
        <v>0.19729729729729731</v>
      </c>
      <c r="AQ62" s="29">
        <v>656</v>
      </c>
      <c r="AR62" s="43">
        <f t="shared" si="33"/>
        <v>0.88648648648648654</v>
      </c>
      <c r="AS62" s="32">
        <f t="shared" si="17"/>
        <v>8475</v>
      </c>
      <c r="AT62" s="60" cm="1">
        <f t="array" ref="AT62">AS62/(SUM(AM51:AM62+AQ51:AQ62))</f>
        <v>0.89987258441282647</v>
      </c>
      <c r="AU62" s="52">
        <v>25</v>
      </c>
      <c r="AV62" s="51">
        <v>18</v>
      </c>
      <c r="AW62" s="53">
        <v>30</v>
      </c>
      <c r="AX62" s="16">
        <f t="shared" si="6"/>
        <v>73</v>
      </c>
      <c r="AY62" s="16">
        <f t="shared" si="18"/>
        <v>667</v>
      </c>
      <c r="AZ62" s="17">
        <f t="shared" si="8"/>
        <v>9.8648648648648654E-2</v>
      </c>
      <c r="BA62" s="52">
        <f t="shared" si="20"/>
        <v>410</v>
      </c>
      <c r="BB62" s="51">
        <f t="shared" si="21"/>
        <v>934</v>
      </c>
      <c r="BC62" s="53">
        <f t="shared" si="22"/>
        <v>1148</v>
      </c>
      <c r="BD62" s="33">
        <f t="shared" si="23"/>
        <v>2492</v>
      </c>
      <c r="BE62" s="61">
        <f t="shared" si="19"/>
        <v>0.2485537602234191</v>
      </c>
      <c r="BF62" s="25">
        <v>42</v>
      </c>
      <c r="BG62" s="25">
        <v>25</v>
      </c>
      <c r="BH62" s="25">
        <v>39</v>
      </c>
      <c r="BI62" s="25">
        <v>9</v>
      </c>
      <c r="BJ62" s="25">
        <v>8</v>
      </c>
      <c r="BK62" s="171">
        <v>74</v>
      </c>
      <c r="BL62" s="172">
        <f t="shared" si="42"/>
        <v>0.1</v>
      </c>
      <c r="BM62" s="171">
        <f t="shared" si="41"/>
        <v>1579</v>
      </c>
      <c r="BN62" s="170" t="s">
        <v>13</v>
      </c>
    </row>
    <row r="63" spans="1:66" x14ac:dyDescent="0.3">
      <c r="A63" s="73">
        <v>42736</v>
      </c>
      <c r="B63" s="19">
        <v>272</v>
      </c>
      <c r="C63" s="22">
        <v>110</v>
      </c>
      <c r="D63" s="24">
        <v>84</v>
      </c>
      <c r="E63" s="26">
        <v>46</v>
      </c>
      <c r="F63" s="29">
        <f t="shared" si="34"/>
        <v>512</v>
      </c>
      <c r="G63" s="33">
        <f t="shared" si="35"/>
        <v>240</v>
      </c>
      <c r="H63" s="34">
        <f t="shared" si="36"/>
        <v>272</v>
      </c>
      <c r="I63" s="33">
        <f t="shared" si="43"/>
        <v>10032</v>
      </c>
      <c r="J63" s="33">
        <f t="shared" si="44"/>
        <v>4446</v>
      </c>
      <c r="K63" s="33">
        <f t="shared" si="45"/>
        <v>5586</v>
      </c>
      <c r="L63" s="35">
        <f t="shared" si="46"/>
        <v>836</v>
      </c>
      <c r="M63" s="35">
        <f t="shared" si="47"/>
        <v>370.5</v>
      </c>
      <c r="N63" s="36">
        <f t="shared" si="48"/>
        <v>465.5</v>
      </c>
      <c r="O63" s="20">
        <f t="shared" si="37"/>
        <v>0.53125</v>
      </c>
      <c r="P63" s="23">
        <f t="shared" si="38"/>
        <v>0.21484375</v>
      </c>
      <c r="Q63" s="15">
        <f t="shared" si="39"/>
        <v>0.1640625</v>
      </c>
      <c r="R63" s="27">
        <f t="shared" si="40"/>
        <v>8.984375E-2</v>
      </c>
      <c r="S63" s="18" t="s">
        <v>13</v>
      </c>
      <c r="T63" s="21" t="s">
        <v>13</v>
      </c>
      <c r="U63" s="14" t="s">
        <v>13</v>
      </c>
      <c r="V63" s="25" t="s">
        <v>13</v>
      </c>
      <c r="W63" s="31" t="s">
        <v>13</v>
      </c>
      <c r="X63" s="18" t="s">
        <v>13</v>
      </c>
      <c r="Y63" s="21" t="s">
        <v>13</v>
      </c>
      <c r="Z63" s="14" t="s">
        <v>13</v>
      </c>
      <c r="AA63" s="25" t="s">
        <v>13</v>
      </c>
      <c r="AB63" s="31" t="s">
        <v>13</v>
      </c>
      <c r="AC63" s="18" t="s">
        <v>13</v>
      </c>
      <c r="AD63" s="21" t="s">
        <v>13</v>
      </c>
      <c r="AE63" s="14" t="s">
        <v>13</v>
      </c>
      <c r="AF63" s="25" t="s">
        <v>13</v>
      </c>
      <c r="AG63" s="29" t="s">
        <v>13</v>
      </c>
      <c r="AH63" s="56" t="s">
        <v>13</v>
      </c>
      <c r="AI63" s="37">
        <v>353</v>
      </c>
      <c r="AJ63" s="38">
        <f t="shared" si="30"/>
        <v>0.689453125</v>
      </c>
      <c r="AK63" s="39">
        <f t="shared" si="1"/>
        <v>93</v>
      </c>
      <c r="AL63" s="40">
        <f t="shared" si="31"/>
        <v>0.181640625</v>
      </c>
      <c r="AM63" s="41">
        <v>66</v>
      </c>
      <c r="AN63" s="42">
        <f t="shared" si="32"/>
        <v>0.12890625</v>
      </c>
      <c r="AO63" s="32">
        <v>159</v>
      </c>
      <c r="AP63" s="46">
        <f t="shared" si="5"/>
        <v>0.310546875</v>
      </c>
      <c r="AQ63" s="29">
        <v>446</v>
      </c>
      <c r="AR63" s="43">
        <f t="shared" si="33"/>
        <v>0.87109375</v>
      </c>
      <c r="AS63" s="32">
        <f t="shared" si="17"/>
        <v>8469</v>
      </c>
      <c r="AT63" s="60" cm="1">
        <f t="array" ref="AT63">AS63/(SUM(AM52:AM63+AQ52:AQ63))</f>
        <v>0.89866298811544987</v>
      </c>
      <c r="AU63" s="52">
        <v>1</v>
      </c>
      <c r="AV63" s="51">
        <v>119</v>
      </c>
      <c r="AW63" s="53">
        <v>35</v>
      </c>
      <c r="AX63" s="16">
        <f t="shared" si="6"/>
        <v>155</v>
      </c>
      <c r="AY63" s="16">
        <f t="shared" si="18"/>
        <v>357</v>
      </c>
      <c r="AZ63" s="17">
        <f t="shared" si="8"/>
        <v>0.302734375</v>
      </c>
      <c r="BA63" s="52">
        <f t="shared" si="20"/>
        <v>398</v>
      </c>
      <c r="BB63" s="51">
        <f t="shared" si="21"/>
        <v>1039</v>
      </c>
      <c r="BC63" s="53">
        <f t="shared" si="22"/>
        <v>1102</v>
      </c>
      <c r="BD63" s="33">
        <f t="shared" si="23"/>
        <v>2539</v>
      </c>
      <c r="BE63" s="61">
        <f t="shared" si="19"/>
        <v>0.2530901116427432</v>
      </c>
      <c r="BF63" s="25">
        <v>53</v>
      </c>
      <c r="BG63" s="25">
        <v>26</v>
      </c>
      <c r="BH63" s="25">
        <v>38</v>
      </c>
      <c r="BI63" s="25">
        <v>7</v>
      </c>
      <c r="BJ63" s="25">
        <v>5</v>
      </c>
      <c r="BK63" s="171">
        <v>81</v>
      </c>
      <c r="BL63" s="172">
        <f t="shared" si="42"/>
        <v>0.158203125</v>
      </c>
      <c r="BM63" s="171">
        <f t="shared" si="41"/>
        <v>1580</v>
      </c>
      <c r="BN63" s="172">
        <f t="shared" ref="BN63:BN126" si="49">BM63/I63</f>
        <v>0.15749601275917066</v>
      </c>
    </row>
    <row r="64" spans="1:66" x14ac:dyDescent="0.3">
      <c r="A64" s="73">
        <v>42767</v>
      </c>
      <c r="B64" s="19">
        <v>412</v>
      </c>
      <c r="C64" s="22">
        <v>206</v>
      </c>
      <c r="D64" s="24">
        <v>173</v>
      </c>
      <c r="E64" s="26">
        <v>9</v>
      </c>
      <c r="F64" s="29">
        <f t="shared" si="34"/>
        <v>800</v>
      </c>
      <c r="G64" s="33">
        <f t="shared" si="35"/>
        <v>388</v>
      </c>
      <c r="H64" s="34">
        <f t="shared" si="36"/>
        <v>412</v>
      </c>
      <c r="I64" s="33">
        <f t="shared" si="43"/>
        <v>10045</v>
      </c>
      <c r="J64" s="33">
        <f t="shared" si="44"/>
        <v>4494</v>
      </c>
      <c r="K64" s="33">
        <f t="shared" si="45"/>
        <v>5551</v>
      </c>
      <c r="L64" s="35">
        <f t="shared" si="46"/>
        <v>837.08333333333337</v>
      </c>
      <c r="M64" s="35">
        <f t="shared" si="47"/>
        <v>374.5</v>
      </c>
      <c r="N64" s="36">
        <f t="shared" si="48"/>
        <v>462.58333333333331</v>
      </c>
      <c r="O64" s="20">
        <f t="shared" si="37"/>
        <v>0.51500000000000001</v>
      </c>
      <c r="P64" s="23">
        <f t="shared" si="38"/>
        <v>0.25750000000000001</v>
      </c>
      <c r="Q64" s="15">
        <f t="shared" si="39"/>
        <v>0.21625</v>
      </c>
      <c r="R64" s="27">
        <f t="shared" si="40"/>
        <v>1.125E-2</v>
      </c>
      <c r="S64" s="18" t="s">
        <v>13</v>
      </c>
      <c r="T64" s="21" t="s">
        <v>13</v>
      </c>
      <c r="U64" s="14" t="s">
        <v>13</v>
      </c>
      <c r="V64" s="25" t="s">
        <v>13</v>
      </c>
      <c r="W64" s="31" t="s">
        <v>13</v>
      </c>
      <c r="X64" s="18" t="s">
        <v>13</v>
      </c>
      <c r="Y64" s="21" t="s">
        <v>13</v>
      </c>
      <c r="Z64" s="14" t="s">
        <v>13</v>
      </c>
      <c r="AA64" s="25" t="s">
        <v>13</v>
      </c>
      <c r="AB64" s="31" t="s">
        <v>13</v>
      </c>
      <c r="AC64" s="18" t="s">
        <v>13</v>
      </c>
      <c r="AD64" s="21" t="s">
        <v>13</v>
      </c>
      <c r="AE64" s="14" t="s">
        <v>13</v>
      </c>
      <c r="AF64" s="25" t="s">
        <v>13</v>
      </c>
      <c r="AG64" s="29" t="s">
        <v>13</v>
      </c>
      <c r="AH64" s="56" t="s">
        <v>13</v>
      </c>
      <c r="AI64" s="37">
        <v>619</v>
      </c>
      <c r="AJ64" s="38">
        <f t="shared" si="30"/>
        <v>0.77375000000000005</v>
      </c>
      <c r="AK64" s="39">
        <f t="shared" si="1"/>
        <v>82</v>
      </c>
      <c r="AL64" s="40">
        <f t="shared" si="31"/>
        <v>0.10249999999999999</v>
      </c>
      <c r="AM64" s="41">
        <v>99</v>
      </c>
      <c r="AN64" s="42">
        <f t="shared" si="32"/>
        <v>0.12375</v>
      </c>
      <c r="AO64" s="32">
        <v>181</v>
      </c>
      <c r="AP64" s="46">
        <f t="shared" si="5"/>
        <v>0.22625000000000001</v>
      </c>
      <c r="AQ64" s="29">
        <v>701</v>
      </c>
      <c r="AR64" s="43">
        <f t="shared" si="33"/>
        <v>0.87624999999999997</v>
      </c>
      <c r="AS64" s="32">
        <f t="shared" si="17"/>
        <v>8484</v>
      </c>
      <c r="AT64" s="60" cm="1">
        <f t="array" ref="AT64">AS64/(SUM(AM53:AM64+AQ53:AQ64))</f>
        <v>0.89901451732542126</v>
      </c>
      <c r="AU64" s="52">
        <v>8</v>
      </c>
      <c r="AV64" s="51">
        <v>89</v>
      </c>
      <c r="AW64" s="53">
        <v>130</v>
      </c>
      <c r="AX64" s="16">
        <f t="shared" si="6"/>
        <v>227</v>
      </c>
      <c r="AY64" s="16">
        <f t="shared" si="18"/>
        <v>573</v>
      </c>
      <c r="AZ64" s="17">
        <f t="shared" si="8"/>
        <v>0.28375</v>
      </c>
      <c r="BA64" s="52">
        <f t="shared" si="20"/>
        <v>286</v>
      </c>
      <c r="BB64" s="51">
        <f t="shared" si="21"/>
        <v>1065</v>
      </c>
      <c r="BC64" s="53">
        <f t="shared" si="22"/>
        <v>1173</v>
      </c>
      <c r="BD64" s="33">
        <f t="shared" si="23"/>
        <v>2524</v>
      </c>
      <c r="BE64" s="61">
        <f t="shared" si="19"/>
        <v>0.25126928820308614</v>
      </c>
      <c r="BF64" s="25">
        <v>144</v>
      </c>
      <c r="BG64" s="25">
        <v>29</v>
      </c>
      <c r="BH64" s="25">
        <v>54</v>
      </c>
      <c r="BI64" s="25">
        <v>9</v>
      </c>
      <c r="BJ64" s="25">
        <v>13</v>
      </c>
      <c r="BK64" s="171">
        <v>175</v>
      </c>
      <c r="BL64" s="172">
        <f t="shared" si="42"/>
        <v>0.21875</v>
      </c>
      <c r="BM64" s="171">
        <f t="shared" si="41"/>
        <v>1554</v>
      </c>
      <c r="BN64" s="172">
        <f t="shared" si="49"/>
        <v>0.15470383275261324</v>
      </c>
    </row>
    <row r="65" spans="1:66" x14ac:dyDescent="0.3">
      <c r="A65" s="73">
        <v>42795</v>
      </c>
      <c r="B65" s="19">
        <v>516</v>
      </c>
      <c r="C65" s="22">
        <v>156</v>
      </c>
      <c r="D65" s="24">
        <v>222</v>
      </c>
      <c r="E65" s="26">
        <v>48</v>
      </c>
      <c r="F65" s="29">
        <f t="shared" si="34"/>
        <v>942</v>
      </c>
      <c r="G65" s="33">
        <f t="shared" si="35"/>
        <v>426</v>
      </c>
      <c r="H65" s="34">
        <f t="shared" si="36"/>
        <v>516</v>
      </c>
      <c r="I65" s="33">
        <f t="shared" si="43"/>
        <v>10199</v>
      </c>
      <c r="J65" s="33">
        <f t="shared" si="44"/>
        <v>4650</v>
      </c>
      <c r="K65" s="33">
        <f t="shared" si="45"/>
        <v>5549</v>
      </c>
      <c r="L65" s="35">
        <f t="shared" si="46"/>
        <v>849.91666666666663</v>
      </c>
      <c r="M65" s="35">
        <f t="shared" si="47"/>
        <v>387.5</v>
      </c>
      <c r="N65" s="36">
        <f t="shared" si="48"/>
        <v>462.41666666666669</v>
      </c>
      <c r="O65" s="20">
        <f t="shared" si="37"/>
        <v>0.54777070063694266</v>
      </c>
      <c r="P65" s="23">
        <f t="shared" si="38"/>
        <v>0.16560509554140126</v>
      </c>
      <c r="Q65" s="15">
        <f t="shared" si="39"/>
        <v>0.2356687898089172</v>
      </c>
      <c r="R65" s="27">
        <f t="shared" si="40"/>
        <v>5.0955414012738856E-2</v>
      </c>
      <c r="S65" s="18" t="s">
        <v>13</v>
      </c>
      <c r="T65" s="21" t="s">
        <v>13</v>
      </c>
      <c r="U65" s="14" t="s">
        <v>13</v>
      </c>
      <c r="V65" s="25" t="s">
        <v>13</v>
      </c>
      <c r="W65" s="31" t="s">
        <v>13</v>
      </c>
      <c r="X65" s="18" t="s">
        <v>13</v>
      </c>
      <c r="Y65" s="21" t="s">
        <v>13</v>
      </c>
      <c r="Z65" s="14" t="s">
        <v>13</v>
      </c>
      <c r="AA65" s="25" t="s">
        <v>13</v>
      </c>
      <c r="AB65" s="31" t="s">
        <v>13</v>
      </c>
      <c r="AC65" s="18" t="s">
        <v>13</v>
      </c>
      <c r="AD65" s="21" t="s">
        <v>13</v>
      </c>
      <c r="AE65" s="14" t="s">
        <v>13</v>
      </c>
      <c r="AF65" s="25" t="s">
        <v>13</v>
      </c>
      <c r="AG65" s="29" t="s">
        <v>13</v>
      </c>
      <c r="AH65" s="56" t="s">
        <v>13</v>
      </c>
      <c r="AI65" s="37">
        <v>700</v>
      </c>
      <c r="AJ65" s="38">
        <f t="shared" si="30"/>
        <v>0.74309978768577489</v>
      </c>
      <c r="AK65" s="39">
        <f t="shared" si="1"/>
        <v>117</v>
      </c>
      <c r="AL65" s="40">
        <f t="shared" si="31"/>
        <v>0.12420382165605096</v>
      </c>
      <c r="AM65" s="41">
        <v>125</v>
      </c>
      <c r="AN65" s="42">
        <f t="shared" si="32"/>
        <v>0.1326963906581741</v>
      </c>
      <c r="AO65" s="32">
        <v>242</v>
      </c>
      <c r="AP65" s="46">
        <f t="shared" si="5"/>
        <v>0.25690021231422505</v>
      </c>
      <c r="AQ65" s="29">
        <v>817</v>
      </c>
      <c r="AR65" s="43">
        <f t="shared" si="33"/>
        <v>0.86730360934182593</v>
      </c>
      <c r="AS65" s="32">
        <f t="shared" si="17"/>
        <v>8839</v>
      </c>
      <c r="AT65" s="60" cm="1">
        <f t="array" ref="AT65">AS65/(SUM(AM54:AM65+AQ54:AQ65))</f>
        <v>0.8964503042596349</v>
      </c>
      <c r="AU65" s="52">
        <v>8</v>
      </c>
      <c r="AV65" s="51">
        <v>117</v>
      </c>
      <c r="AW65" s="53">
        <v>101</v>
      </c>
      <c r="AX65" s="16">
        <f t="shared" si="6"/>
        <v>226</v>
      </c>
      <c r="AY65" s="16">
        <f t="shared" si="18"/>
        <v>716</v>
      </c>
      <c r="AZ65" s="17">
        <f t="shared" si="8"/>
        <v>0.23991507430997877</v>
      </c>
      <c r="BA65" s="52">
        <f t="shared" si="20"/>
        <v>285</v>
      </c>
      <c r="BB65" s="51">
        <f t="shared" si="21"/>
        <v>1138</v>
      </c>
      <c r="BC65" s="53">
        <f t="shared" si="22"/>
        <v>1228</v>
      </c>
      <c r="BD65" s="33">
        <f t="shared" si="23"/>
        <v>2651</v>
      </c>
      <c r="BE65" s="61">
        <f t="shared" si="19"/>
        <v>0.2599274438670458</v>
      </c>
      <c r="BF65" s="25">
        <v>159</v>
      </c>
      <c r="BG65" s="25">
        <v>74</v>
      </c>
      <c r="BH65" s="25">
        <v>51</v>
      </c>
      <c r="BI65" s="25">
        <v>6</v>
      </c>
      <c r="BJ65" s="25">
        <v>27</v>
      </c>
      <c r="BK65" s="171">
        <v>204</v>
      </c>
      <c r="BL65" s="172">
        <f t="shared" si="42"/>
        <v>0.21656050955414013</v>
      </c>
      <c r="BM65" s="171">
        <f t="shared" si="41"/>
        <v>1637</v>
      </c>
      <c r="BN65" s="172">
        <f t="shared" si="49"/>
        <v>0.16050593195411314</v>
      </c>
    </row>
    <row r="66" spans="1:66" x14ac:dyDescent="0.3">
      <c r="A66" s="73">
        <v>42826</v>
      </c>
      <c r="B66" s="19">
        <v>372</v>
      </c>
      <c r="C66" s="22">
        <v>208</v>
      </c>
      <c r="D66" s="24">
        <v>136</v>
      </c>
      <c r="E66" s="26">
        <v>10</v>
      </c>
      <c r="F66" s="29">
        <f t="shared" si="34"/>
        <v>726</v>
      </c>
      <c r="G66" s="33">
        <f t="shared" si="35"/>
        <v>354</v>
      </c>
      <c r="H66" s="34">
        <f t="shared" si="36"/>
        <v>372</v>
      </c>
      <c r="I66" s="33">
        <f t="shared" si="43"/>
        <v>10226</v>
      </c>
      <c r="J66" s="33">
        <f t="shared" si="44"/>
        <v>4832</v>
      </c>
      <c r="K66" s="33">
        <f t="shared" si="45"/>
        <v>5394</v>
      </c>
      <c r="L66" s="35">
        <f t="shared" si="46"/>
        <v>852.16666666666663</v>
      </c>
      <c r="M66" s="35">
        <f t="shared" si="47"/>
        <v>402.66666666666669</v>
      </c>
      <c r="N66" s="36">
        <f t="shared" si="48"/>
        <v>449.5</v>
      </c>
      <c r="O66" s="20">
        <f t="shared" si="37"/>
        <v>0.51239669421487599</v>
      </c>
      <c r="P66" s="23">
        <f t="shared" si="38"/>
        <v>0.28650137741046833</v>
      </c>
      <c r="Q66" s="15">
        <f t="shared" si="39"/>
        <v>0.18732782369146006</v>
      </c>
      <c r="R66" s="27">
        <f t="shared" si="40"/>
        <v>1.3774104683195593E-2</v>
      </c>
      <c r="S66" s="18" t="s">
        <v>13</v>
      </c>
      <c r="T66" s="21" t="s">
        <v>13</v>
      </c>
      <c r="U66" s="14" t="s">
        <v>13</v>
      </c>
      <c r="V66" s="25" t="s">
        <v>13</v>
      </c>
      <c r="W66" s="31" t="s">
        <v>13</v>
      </c>
      <c r="X66" s="18" t="s">
        <v>13</v>
      </c>
      <c r="Y66" s="21" t="s">
        <v>13</v>
      </c>
      <c r="Z66" s="14" t="s">
        <v>13</v>
      </c>
      <c r="AA66" s="25" t="s">
        <v>13</v>
      </c>
      <c r="AB66" s="31" t="s">
        <v>13</v>
      </c>
      <c r="AC66" s="18" t="s">
        <v>13</v>
      </c>
      <c r="AD66" s="21" t="s">
        <v>13</v>
      </c>
      <c r="AE66" s="14" t="s">
        <v>13</v>
      </c>
      <c r="AF66" s="25" t="s">
        <v>13</v>
      </c>
      <c r="AG66" s="29" t="s">
        <v>13</v>
      </c>
      <c r="AH66" s="56" t="s">
        <v>13</v>
      </c>
      <c r="AI66" s="37">
        <v>559</v>
      </c>
      <c r="AJ66" s="38">
        <f t="shared" si="30"/>
        <v>0.76997245179063356</v>
      </c>
      <c r="AK66" s="39">
        <f t="shared" si="1"/>
        <v>90</v>
      </c>
      <c r="AL66" s="40">
        <f t="shared" si="31"/>
        <v>0.12396694214876033</v>
      </c>
      <c r="AM66" s="41">
        <v>77</v>
      </c>
      <c r="AN66" s="42">
        <f t="shared" si="32"/>
        <v>0.10606060606060606</v>
      </c>
      <c r="AO66" s="32">
        <v>167</v>
      </c>
      <c r="AP66" s="46">
        <f t="shared" si="5"/>
        <v>0.23002754820936638</v>
      </c>
      <c r="AQ66" s="29">
        <v>649</v>
      </c>
      <c r="AR66" s="43">
        <f t="shared" si="33"/>
        <v>0.89393939393939392</v>
      </c>
      <c r="AS66" s="32">
        <f t="shared" si="17"/>
        <v>8914</v>
      </c>
      <c r="AT66" s="60" cm="1">
        <f t="array" ref="AT66">AS66/(SUM(AM55:AM66+AQ55:AQ66))</f>
        <v>0.90158794376453932</v>
      </c>
      <c r="AU66" s="52">
        <v>5</v>
      </c>
      <c r="AV66" s="51">
        <v>22</v>
      </c>
      <c r="AW66" s="53">
        <v>142</v>
      </c>
      <c r="AX66" s="16">
        <f t="shared" si="6"/>
        <v>169</v>
      </c>
      <c r="AY66" s="16">
        <f t="shared" si="18"/>
        <v>557</v>
      </c>
      <c r="AZ66" s="17">
        <f t="shared" si="8"/>
        <v>0.2327823691460055</v>
      </c>
      <c r="BA66" s="52">
        <f t="shared" si="20"/>
        <v>280</v>
      </c>
      <c r="BB66" s="51">
        <f t="shared" si="21"/>
        <v>1132</v>
      </c>
      <c r="BC66" s="53">
        <f t="shared" si="22"/>
        <v>1297</v>
      </c>
      <c r="BD66" s="33">
        <f t="shared" si="23"/>
        <v>2709</v>
      </c>
      <c r="BE66" s="61">
        <f t="shared" si="19"/>
        <v>0.26491296694699784</v>
      </c>
      <c r="BF66" s="25">
        <v>74</v>
      </c>
      <c r="BG66" s="25">
        <v>23</v>
      </c>
      <c r="BH66" s="25">
        <v>34</v>
      </c>
      <c r="BI66" s="25">
        <v>4</v>
      </c>
      <c r="BJ66" s="25">
        <v>13</v>
      </c>
      <c r="BK66" s="171">
        <v>110</v>
      </c>
      <c r="BL66" s="172">
        <f t="shared" si="42"/>
        <v>0.15151515151515152</v>
      </c>
      <c r="BM66" s="171">
        <f t="shared" si="41"/>
        <v>1631</v>
      </c>
      <c r="BN66" s="172">
        <f t="shared" si="49"/>
        <v>0.1594954038724819</v>
      </c>
    </row>
    <row r="67" spans="1:66" x14ac:dyDescent="0.3">
      <c r="A67" s="73">
        <v>42856</v>
      </c>
      <c r="B67" s="19">
        <v>513</v>
      </c>
      <c r="C67" s="22">
        <v>72</v>
      </c>
      <c r="D67" s="24">
        <v>216</v>
      </c>
      <c r="E67" s="26">
        <v>84</v>
      </c>
      <c r="F67" s="29">
        <f t="shared" si="34"/>
        <v>885</v>
      </c>
      <c r="G67" s="33">
        <f t="shared" si="35"/>
        <v>372</v>
      </c>
      <c r="H67" s="34">
        <f t="shared" si="36"/>
        <v>513</v>
      </c>
      <c r="I67" s="33">
        <f t="shared" si="43"/>
        <v>10379</v>
      </c>
      <c r="J67" s="33">
        <f t="shared" si="44"/>
        <v>5027</v>
      </c>
      <c r="K67" s="33">
        <f t="shared" si="45"/>
        <v>5352</v>
      </c>
      <c r="L67" s="35">
        <f t="shared" si="46"/>
        <v>864.91666666666663</v>
      </c>
      <c r="M67" s="35">
        <f t="shared" si="47"/>
        <v>418.91666666666669</v>
      </c>
      <c r="N67" s="36">
        <f t="shared" si="48"/>
        <v>446</v>
      </c>
      <c r="O67" s="20">
        <f t="shared" si="37"/>
        <v>0.57966101694915251</v>
      </c>
      <c r="P67" s="23">
        <f t="shared" si="38"/>
        <v>8.1355932203389825E-2</v>
      </c>
      <c r="Q67" s="15">
        <f t="shared" si="39"/>
        <v>0.2440677966101695</v>
      </c>
      <c r="R67" s="27">
        <f t="shared" si="40"/>
        <v>9.4915254237288138E-2</v>
      </c>
      <c r="S67" s="18" t="s">
        <v>13</v>
      </c>
      <c r="T67" s="21" t="s">
        <v>13</v>
      </c>
      <c r="U67" s="14" t="s">
        <v>13</v>
      </c>
      <c r="V67" s="25" t="s">
        <v>13</v>
      </c>
      <c r="W67" s="31" t="s">
        <v>13</v>
      </c>
      <c r="X67" s="18" t="s">
        <v>13</v>
      </c>
      <c r="Y67" s="21" t="s">
        <v>13</v>
      </c>
      <c r="Z67" s="14" t="s">
        <v>13</v>
      </c>
      <c r="AA67" s="25" t="s">
        <v>13</v>
      </c>
      <c r="AB67" s="31" t="s">
        <v>13</v>
      </c>
      <c r="AC67" s="18" t="s">
        <v>13</v>
      </c>
      <c r="AD67" s="21" t="s">
        <v>13</v>
      </c>
      <c r="AE67" s="14" t="s">
        <v>13</v>
      </c>
      <c r="AF67" s="25" t="s">
        <v>13</v>
      </c>
      <c r="AG67" s="29" t="s">
        <v>13</v>
      </c>
      <c r="AH67" s="56" t="s">
        <v>13</v>
      </c>
      <c r="AI67" s="37">
        <v>548</v>
      </c>
      <c r="AJ67" s="38">
        <f t="shared" ref="AJ67:AJ98" si="50">AI67/(AI67+AO67)</f>
        <v>0.61920903954802264</v>
      </c>
      <c r="AK67" s="39">
        <f t="shared" ref="AK67:AK107" si="51">AQ67-AI67</f>
        <v>237</v>
      </c>
      <c r="AL67" s="40">
        <f t="shared" ref="AL67:AL98" si="52">AK67/(AI67+AO67)</f>
        <v>0.26779661016949152</v>
      </c>
      <c r="AM67" s="41">
        <v>100</v>
      </c>
      <c r="AN67" s="42">
        <f t="shared" ref="AN67:AN98" si="53">AM67/(AQ67+AM67)</f>
        <v>0.11299435028248588</v>
      </c>
      <c r="AO67" s="32">
        <v>337</v>
      </c>
      <c r="AP67" s="46">
        <f t="shared" si="5"/>
        <v>0.38079096045197741</v>
      </c>
      <c r="AQ67" s="29">
        <v>785</v>
      </c>
      <c r="AR67" s="43">
        <f t="shared" ref="AR67:AR98" si="54">AQ67/(AQ67+AM67)</f>
        <v>0.88700564971751417</v>
      </c>
      <c r="AS67" s="32">
        <f t="shared" si="17"/>
        <v>9063</v>
      </c>
      <c r="AT67" s="60" cm="1">
        <f t="array" ref="AT67">AS67/(SUM(AM56:AM67+AQ56:AQ67))</f>
        <v>0.90268924302788844</v>
      </c>
      <c r="AU67" s="52">
        <v>20</v>
      </c>
      <c r="AV67" s="51">
        <v>26</v>
      </c>
      <c r="AW67" s="53">
        <v>76</v>
      </c>
      <c r="AX67" s="16">
        <f t="shared" si="6"/>
        <v>122</v>
      </c>
      <c r="AY67" s="16">
        <f t="shared" si="18"/>
        <v>763</v>
      </c>
      <c r="AZ67" s="17">
        <f t="shared" si="8"/>
        <v>0.13785310734463277</v>
      </c>
      <c r="BA67" s="52">
        <f t="shared" si="20"/>
        <v>296</v>
      </c>
      <c r="BB67" s="51">
        <f t="shared" si="21"/>
        <v>1128</v>
      </c>
      <c r="BC67" s="53">
        <f t="shared" si="22"/>
        <v>1302</v>
      </c>
      <c r="BD67" s="33">
        <f t="shared" si="23"/>
        <v>2726</v>
      </c>
      <c r="BE67" s="61">
        <f t="shared" si="19"/>
        <v>0.2626457269486463</v>
      </c>
      <c r="BF67" s="25">
        <v>91</v>
      </c>
      <c r="BG67" s="25">
        <v>18</v>
      </c>
      <c r="BH67" s="25">
        <v>76</v>
      </c>
      <c r="BI67" s="25">
        <v>10</v>
      </c>
      <c r="BJ67" s="25">
        <v>16</v>
      </c>
      <c r="BK67" s="171">
        <v>141</v>
      </c>
      <c r="BL67" s="172">
        <f t="shared" si="42"/>
        <v>0.15932203389830507</v>
      </c>
      <c r="BM67" s="171">
        <f t="shared" si="41"/>
        <v>1655</v>
      </c>
      <c r="BN67" s="172">
        <f t="shared" si="49"/>
        <v>0.15945659504769247</v>
      </c>
    </row>
    <row r="68" spans="1:66" x14ac:dyDescent="0.3">
      <c r="A68" s="73">
        <v>42887</v>
      </c>
      <c r="B68" s="19">
        <v>388</v>
      </c>
      <c r="C68" s="22">
        <v>198</v>
      </c>
      <c r="D68" s="24">
        <v>169</v>
      </c>
      <c r="E68" s="26">
        <v>151</v>
      </c>
      <c r="F68" s="29">
        <f t="shared" si="34"/>
        <v>906</v>
      </c>
      <c r="G68" s="33">
        <f t="shared" si="35"/>
        <v>518</v>
      </c>
      <c r="H68" s="34">
        <f t="shared" si="36"/>
        <v>388</v>
      </c>
      <c r="I68" s="33">
        <f t="shared" si="43"/>
        <v>10364</v>
      </c>
      <c r="J68" s="33">
        <f t="shared" si="44"/>
        <v>5113</v>
      </c>
      <c r="K68" s="33">
        <f t="shared" si="45"/>
        <v>5251</v>
      </c>
      <c r="L68" s="35">
        <f t="shared" si="46"/>
        <v>863.66666666666663</v>
      </c>
      <c r="M68" s="35">
        <f t="shared" si="47"/>
        <v>426.08333333333331</v>
      </c>
      <c r="N68" s="36">
        <f t="shared" si="48"/>
        <v>437.58333333333331</v>
      </c>
      <c r="O68" s="20">
        <f t="shared" si="37"/>
        <v>0.42825607064017662</v>
      </c>
      <c r="P68" s="23">
        <f t="shared" si="38"/>
        <v>0.2185430463576159</v>
      </c>
      <c r="Q68" s="15">
        <f t="shared" si="39"/>
        <v>0.18653421633554085</v>
      </c>
      <c r="R68" s="27">
        <f t="shared" si="40"/>
        <v>0.16666666666666666</v>
      </c>
      <c r="S68" s="18" t="s">
        <v>13</v>
      </c>
      <c r="T68" s="21" t="s">
        <v>13</v>
      </c>
      <c r="U68" s="14" t="s">
        <v>13</v>
      </c>
      <c r="V68" s="25" t="s">
        <v>13</v>
      </c>
      <c r="W68" s="31" t="s">
        <v>13</v>
      </c>
      <c r="X68" s="18" t="s">
        <v>13</v>
      </c>
      <c r="Y68" s="21" t="s">
        <v>13</v>
      </c>
      <c r="Z68" s="14" t="s">
        <v>13</v>
      </c>
      <c r="AA68" s="25" t="s">
        <v>13</v>
      </c>
      <c r="AB68" s="31" t="s">
        <v>13</v>
      </c>
      <c r="AC68" s="18" t="s">
        <v>13</v>
      </c>
      <c r="AD68" s="21" t="s">
        <v>13</v>
      </c>
      <c r="AE68" s="14" t="s">
        <v>13</v>
      </c>
      <c r="AF68" s="25" t="s">
        <v>13</v>
      </c>
      <c r="AG68" s="29" t="s">
        <v>13</v>
      </c>
      <c r="AH68" s="56" t="s">
        <v>13</v>
      </c>
      <c r="AI68" s="37">
        <v>660</v>
      </c>
      <c r="AJ68" s="38">
        <f t="shared" si="50"/>
        <v>0.72847682119205293</v>
      </c>
      <c r="AK68" s="39">
        <f t="shared" si="51"/>
        <v>162</v>
      </c>
      <c r="AL68" s="40">
        <f t="shared" si="52"/>
        <v>0.17880794701986755</v>
      </c>
      <c r="AM68" s="41">
        <v>84</v>
      </c>
      <c r="AN68" s="42">
        <f t="shared" si="53"/>
        <v>9.2715231788079472E-2</v>
      </c>
      <c r="AO68" s="32">
        <v>246</v>
      </c>
      <c r="AP68" s="46">
        <f t="shared" ref="AP68:AP115" si="55">AO68/(AO68+AI68)</f>
        <v>0.27152317880794702</v>
      </c>
      <c r="AQ68" s="29">
        <v>822</v>
      </c>
      <c r="AR68" s="43">
        <f t="shared" si="54"/>
        <v>0.9072847682119205</v>
      </c>
      <c r="AS68" s="32">
        <f t="shared" si="17"/>
        <v>9050</v>
      </c>
      <c r="AT68" s="60" cm="1">
        <f t="array" ref="AT68">AS68/(SUM(AM57:AM68+AQ57:AQ68))</f>
        <v>0.90274314214463836</v>
      </c>
      <c r="AU68" s="52">
        <v>6</v>
      </c>
      <c r="AV68" s="51">
        <v>148</v>
      </c>
      <c r="AW68" s="53">
        <v>57</v>
      </c>
      <c r="AX68" s="16">
        <f t="shared" ref="AX68:AX115" si="56">SUM(AU68:AW68)</f>
        <v>211</v>
      </c>
      <c r="AY68" s="16">
        <f t="shared" ref="AY68:AY127" si="57">F68-(AX68)</f>
        <v>695</v>
      </c>
      <c r="AZ68" s="17">
        <f t="shared" ref="AZ68:AZ115" si="58">AX68/(AY68+AX68)</f>
        <v>0.23289183222958057</v>
      </c>
      <c r="BA68" s="52">
        <f t="shared" si="20"/>
        <v>255</v>
      </c>
      <c r="BB68" s="51">
        <f t="shared" si="21"/>
        <v>1090</v>
      </c>
      <c r="BC68" s="53">
        <f t="shared" si="22"/>
        <v>1295</v>
      </c>
      <c r="BD68" s="33">
        <f t="shared" si="23"/>
        <v>2640</v>
      </c>
      <c r="BE68" s="61">
        <f t="shared" si="19"/>
        <v>0.25472790428406022</v>
      </c>
      <c r="BF68" s="25">
        <v>134</v>
      </c>
      <c r="BG68" s="25">
        <v>20</v>
      </c>
      <c r="BH68" s="25">
        <v>44</v>
      </c>
      <c r="BI68" s="25">
        <v>6</v>
      </c>
      <c r="BJ68" s="25">
        <v>4</v>
      </c>
      <c r="BK68" s="171">
        <v>160</v>
      </c>
      <c r="BL68" s="172">
        <f t="shared" si="42"/>
        <v>0.17660044150110377</v>
      </c>
      <c r="BM68" s="171">
        <f t="shared" si="41"/>
        <v>1645</v>
      </c>
      <c r="BN68" s="172">
        <f t="shared" si="49"/>
        <v>0.15872250096487842</v>
      </c>
    </row>
    <row r="69" spans="1:66" x14ac:dyDescent="0.3">
      <c r="A69" s="73">
        <v>42917</v>
      </c>
      <c r="B69" s="19">
        <v>441</v>
      </c>
      <c r="C69" s="22">
        <v>191</v>
      </c>
      <c r="D69" s="24">
        <v>111</v>
      </c>
      <c r="E69" s="26">
        <v>31</v>
      </c>
      <c r="F69" s="29">
        <f t="shared" si="34"/>
        <v>774</v>
      </c>
      <c r="G69" s="33">
        <f t="shared" si="35"/>
        <v>333</v>
      </c>
      <c r="H69" s="34">
        <f t="shared" si="36"/>
        <v>441</v>
      </c>
      <c r="I69" s="33">
        <f t="shared" si="43"/>
        <v>10051</v>
      </c>
      <c r="J69" s="33">
        <f t="shared" si="44"/>
        <v>4811</v>
      </c>
      <c r="K69" s="33">
        <f t="shared" si="45"/>
        <v>5240</v>
      </c>
      <c r="L69" s="35">
        <f t="shared" si="46"/>
        <v>837.58333333333337</v>
      </c>
      <c r="M69" s="35">
        <f t="shared" si="47"/>
        <v>400.91666666666669</v>
      </c>
      <c r="N69" s="36">
        <f t="shared" si="48"/>
        <v>436.66666666666669</v>
      </c>
      <c r="O69" s="20">
        <f t="shared" si="37"/>
        <v>0.56976744186046513</v>
      </c>
      <c r="P69" s="23">
        <f t="shared" si="38"/>
        <v>0.24677002583979329</v>
      </c>
      <c r="Q69" s="15">
        <f t="shared" si="39"/>
        <v>0.1434108527131783</v>
      </c>
      <c r="R69" s="27">
        <f t="shared" si="40"/>
        <v>4.0051679586563305E-2</v>
      </c>
      <c r="S69" s="18" t="s">
        <v>13</v>
      </c>
      <c r="T69" s="21" t="s">
        <v>13</v>
      </c>
      <c r="U69" s="14" t="s">
        <v>13</v>
      </c>
      <c r="V69" s="25" t="s">
        <v>13</v>
      </c>
      <c r="W69" s="31" t="s">
        <v>13</v>
      </c>
      <c r="X69" s="18" t="s">
        <v>13</v>
      </c>
      <c r="Y69" s="21" t="s">
        <v>13</v>
      </c>
      <c r="Z69" s="14" t="s">
        <v>13</v>
      </c>
      <c r="AA69" s="25" t="s">
        <v>13</v>
      </c>
      <c r="AB69" s="31" t="s">
        <v>13</v>
      </c>
      <c r="AC69" s="18" t="s">
        <v>13</v>
      </c>
      <c r="AD69" s="21" t="s">
        <v>13</v>
      </c>
      <c r="AE69" s="14" t="s">
        <v>13</v>
      </c>
      <c r="AF69" s="25" t="s">
        <v>13</v>
      </c>
      <c r="AG69" s="29" t="s">
        <v>13</v>
      </c>
      <c r="AH69" s="56" t="s">
        <v>13</v>
      </c>
      <c r="AI69" s="37">
        <v>577</v>
      </c>
      <c r="AJ69" s="38">
        <f t="shared" si="50"/>
        <v>0.74547803617571062</v>
      </c>
      <c r="AK69" s="39">
        <f t="shared" si="51"/>
        <v>122</v>
      </c>
      <c r="AL69" s="40">
        <f t="shared" si="52"/>
        <v>0.15762273901808785</v>
      </c>
      <c r="AM69" s="41">
        <v>75</v>
      </c>
      <c r="AN69" s="42">
        <f t="shared" si="53"/>
        <v>9.6899224806201556E-2</v>
      </c>
      <c r="AO69" s="32">
        <v>197</v>
      </c>
      <c r="AP69" s="46">
        <f t="shared" si="55"/>
        <v>0.25452196382428943</v>
      </c>
      <c r="AQ69" s="29">
        <v>699</v>
      </c>
      <c r="AR69" s="43">
        <f t="shared" si="54"/>
        <v>0.9031007751937985</v>
      </c>
      <c r="AS69" s="32">
        <f t="shared" si="17"/>
        <v>8744</v>
      </c>
      <c r="AT69" s="60" cm="1">
        <f t="array" ref="AT69">AS69/(SUM(AM58:AM69+AQ58:AQ69))</f>
        <v>0.90032948929159806</v>
      </c>
      <c r="AU69" s="52">
        <v>19</v>
      </c>
      <c r="AV69" s="51">
        <v>176</v>
      </c>
      <c r="AW69" s="53">
        <v>51</v>
      </c>
      <c r="AX69" s="16">
        <f t="shared" si="56"/>
        <v>246</v>
      </c>
      <c r="AY69" s="16">
        <f t="shared" si="57"/>
        <v>528</v>
      </c>
      <c r="AZ69" s="17">
        <f t="shared" si="58"/>
        <v>0.31782945736434109</v>
      </c>
      <c r="BA69" s="52">
        <f t="shared" si="20"/>
        <v>240</v>
      </c>
      <c r="BB69" s="51">
        <f t="shared" si="21"/>
        <v>1139</v>
      </c>
      <c r="BC69" s="53">
        <f t="shared" si="22"/>
        <v>1045</v>
      </c>
      <c r="BD69" s="33">
        <f t="shared" si="23"/>
        <v>2424</v>
      </c>
      <c r="BE69" s="61">
        <f t="shared" si="19"/>
        <v>0.24117003283255398</v>
      </c>
      <c r="BF69" s="25">
        <v>95</v>
      </c>
      <c r="BG69" s="25">
        <v>24</v>
      </c>
      <c r="BH69" s="25">
        <v>26</v>
      </c>
      <c r="BI69" s="25">
        <v>5</v>
      </c>
      <c r="BJ69" s="25">
        <v>7</v>
      </c>
      <c r="BK69" s="171">
        <v>114</v>
      </c>
      <c r="BL69" s="172">
        <f t="shared" si="42"/>
        <v>0.14728682170542637</v>
      </c>
      <c r="BM69" s="171">
        <f t="shared" si="41"/>
        <v>1650</v>
      </c>
      <c r="BN69" s="172">
        <f t="shared" si="49"/>
        <v>0.16416276987364442</v>
      </c>
    </row>
    <row r="70" spans="1:66" x14ac:dyDescent="0.3">
      <c r="A70" s="73">
        <v>42948</v>
      </c>
      <c r="B70" s="19">
        <v>526</v>
      </c>
      <c r="C70" s="22">
        <v>346</v>
      </c>
      <c r="D70" s="24">
        <v>188</v>
      </c>
      <c r="E70" s="26">
        <v>124</v>
      </c>
      <c r="F70" s="29">
        <f t="shared" si="34"/>
        <v>1184</v>
      </c>
      <c r="G70" s="33">
        <f t="shared" si="35"/>
        <v>658</v>
      </c>
      <c r="H70" s="34">
        <f t="shared" si="36"/>
        <v>526</v>
      </c>
      <c r="I70" s="33">
        <f t="shared" si="43"/>
        <v>10265</v>
      </c>
      <c r="J70" s="33">
        <f t="shared" si="44"/>
        <v>5033</v>
      </c>
      <c r="K70" s="33">
        <f t="shared" si="45"/>
        <v>5232</v>
      </c>
      <c r="L70" s="35">
        <f t="shared" si="46"/>
        <v>855.41666666666663</v>
      </c>
      <c r="M70" s="35">
        <f t="shared" si="47"/>
        <v>419.41666666666669</v>
      </c>
      <c r="N70" s="36">
        <f t="shared" si="48"/>
        <v>436</v>
      </c>
      <c r="O70" s="20">
        <f t="shared" si="37"/>
        <v>0.44425675675675674</v>
      </c>
      <c r="P70" s="23">
        <f t="shared" si="38"/>
        <v>0.29222972972972971</v>
      </c>
      <c r="Q70" s="15">
        <f t="shared" si="39"/>
        <v>0.15878378378378377</v>
      </c>
      <c r="R70" s="27">
        <f t="shared" si="40"/>
        <v>0.10472972972972973</v>
      </c>
      <c r="S70" s="18" t="s">
        <v>13</v>
      </c>
      <c r="T70" s="21" t="s">
        <v>13</v>
      </c>
      <c r="U70" s="14" t="s">
        <v>13</v>
      </c>
      <c r="V70" s="25" t="s">
        <v>13</v>
      </c>
      <c r="W70" s="31" t="s">
        <v>13</v>
      </c>
      <c r="X70" s="18" t="s">
        <v>13</v>
      </c>
      <c r="Y70" s="21" t="s">
        <v>13</v>
      </c>
      <c r="Z70" s="14" t="s">
        <v>13</v>
      </c>
      <c r="AA70" s="25" t="s">
        <v>13</v>
      </c>
      <c r="AB70" s="31" t="s">
        <v>13</v>
      </c>
      <c r="AC70" s="18" t="s">
        <v>13</v>
      </c>
      <c r="AD70" s="21" t="s">
        <v>13</v>
      </c>
      <c r="AE70" s="14" t="s">
        <v>13</v>
      </c>
      <c r="AF70" s="25" t="s">
        <v>13</v>
      </c>
      <c r="AG70" s="29" t="s">
        <v>13</v>
      </c>
      <c r="AH70" s="56" t="s">
        <v>13</v>
      </c>
      <c r="AI70" s="37">
        <v>956</v>
      </c>
      <c r="AJ70" s="38">
        <f t="shared" si="50"/>
        <v>0.80811496196111576</v>
      </c>
      <c r="AK70" s="39">
        <f t="shared" si="51"/>
        <v>137</v>
      </c>
      <c r="AL70" s="40">
        <f t="shared" si="52"/>
        <v>0.1158072696534235</v>
      </c>
      <c r="AM70" s="41">
        <v>90</v>
      </c>
      <c r="AN70" s="42">
        <f t="shared" si="53"/>
        <v>7.6077768385460695E-2</v>
      </c>
      <c r="AO70" s="32">
        <v>227</v>
      </c>
      <c r="AP70" s="46">
        <f t="shared" si="55"/>
        <v>0.19188503803888418</v>
      </c>
      <c r="AQ70" s="29">
        <v>1093</v>
      </c>
      <c r="AR70" s="43">
        <f t="shared" si="54"/>
        <v>0.92392223161453935</v>
      </c>
      <c r="AS70" s="32">
        <f t="shared" si="17"/>
        <v>9164</v>
      </c>
      <c r="AT70" s="60" cm="1">
        <f t="array" ref="AT70">AS70/(SUM(AM59:AM70+AQ59:AQ70))</f>
        <v>0.90125885129819039</v>
      </c>
      <c r="AU70" s="52">
        <v>104</v>
      </c>
      <c r="AV70" s="51">
        <v>162</v>
      </c>
      <c r="AW70" s="53">
        <v>84</v>
      </c>
      <c r="AX70" s="16">
        <f t="shared" si="56"/>
        <v>350</v>
      </c>
      <c r="AY70" s="16">
        <f t="shared" si="57"/>
        <v>834</v>
      </c>
      <c r="AZ70" s="17">
        <f t="shared" si="58"/>
        <v>0.29560810810810811</v>
      </c>
      <c r="BA70" s="52">
        <f t="shared" si="20"/>
        <v>301</v>
      </c>
      <c r="BB70" s="51">
        <f t="shared" si="21"/>
        <v>1117</v>
      </c>
      <c r="BC70" s="53">
        <f t="shared" si="22"/>
        <v>1069</v>
      </c>
      <c r="BD70" s="33">
        <f t="shared" si="23"/>
        <v>2487</v>
      </c>
      <c r="BE70" s="61">
        <f t="shared" si="19"/>
        <v>0.24227959084266926</v>
      </c>
      <c r="BF70" s="25">
        <v>258</v>
      </c>
      <c r="BG70" s="25">
        <v>128</v>
      </c>
      <c r="BH70" s="25">
        <v>57</v>
      </c>
      <c r="BI70" s="25">
        <v>7</v>
      </c>
      <c r="BJ70" s="25">
        <v>7</v>
      </c>
      <c r="BK70" s="171">
        <v>296</v>
      </c>
      <c r="BL70" s="172">
        <f t="shared" si="42"/>
        <v>0.25</v>
      </c>
      <c r="BM70" s="171">
        <f t="shared" si="41"/>
        <v>1862</v>
      </c>
      <c r="BN70" s="172">
        <f t="shared" si="49"/>
        <v>0.18139308329274234</v>
      </c>
    </row>
    <row r="71" spans="1:66" x14ac:dyDescent="0.3">
      <c r="A71" s="73">
        <v>42979</v>
      </c>
      <c r="B71" s="19">
        <v>420</v>
      </c>
      <c r="C71" s="22">
        <v>243</v>
      </c>
      <c r="D71" s="24">
        <v>205</v>
      </c>
      <c r="E71" s="26">
        <v>0</v>
      </c>
      <c r="F71" s="29">
        <f t="shared" si="34"/>
        <v>868</v>
      </c>
      <c r="G71" s="33">
        <f t="shared" si="35"/>
        <v>448</v>
      </c>
      <c r="H71" s="34">
        <f t="shared" si="36"/>
        <v>420</v>
      </c>
      <c r="I71" s="33">
        <f t="shared" si="43"/>
        <v>10317</v>
      </c>
      <c r="J71" s="33">
        <f t="shared" si="44"/>
        <v>5170</v>
      </c>
      <c r="K71" s="33">
        <f t="shared" si="45"/>
        <v>5147</v>
      </c>
      <c r="L71" s="35">
        <f t="shared" si="46"/>
        <v>859.75</v>
      </c>
      <c r="M71" s="35">
        <f t="shared" si="47"/>
        <v>430.83333333333331</v>
      </c>
      <c r="N71" s="36">
        <f t="shared" si="48"/>
        <v>428.91666666666669</v>
      </c>
      <c r="O71" s="20">
        <f t="shared" si="37"/>
        <v>0.4838709677419355</v>
      </c>
      <c r="P71" s="23">
        <f t="shared" si="38"/>
        <v>0.27995391705069123</v>
      </c>
      <c r="Q71" s="15">
        <f t="shared" si="39"/>
        <v>0.23617511520737328</v>
      </c>
      <c r="R71" s="27">
        <f t="shared" si="40"/>
        <v>0</v>
      </c>
      <c r="S71" s="18" t="s">
        <v>13</v>
      </c>
      <c r="T71" s="21" t="s">
        <v>13</v>
      </c>
      <c r="U71" s="14" t="s">
        <v>13</v>
      </c>
      <c r="V71" s="25" t="s">
        <v>13</v>
      </c>
      <c r="W71" s="31" t="s">
        <v>13</v>
      </c>
      <c r="X71" s="18" t="s">
        <v>13</v>
      </c>
      <c r="Y71" s="21" t="s">
        <v>13</v>
      </c>
      <c r="Z71" s="14" t="s">
        <v>13</v>
      </c>
      <c r="AA71" s="25" t="s">
        <v>13</v>
      </c>
      <c r="AB71" s="31" t="s">
        <v>13</v>
      </c>
      <c r="AC71" s="18" t="s">
        <v>13</v>
      </c>
      <c r="AD71" s="21" t="s">
        <v>13</v>
      </c>
      <c r="AE71" s="14" t="s">
        <v>13</v>
      </c>
      <c r="AF71" s="25" t="s">
        <v>13</v>
      </c>
      <c r="AG71" s="29" t="s">
        <v>13</v>
      </c>
      <c r="AH71" s="56" t="s">
        <v>13</v>
      </c>
      <c r="AI71" s="37">
        <v>700</v>
      </c>
      <c r="AJ71" s="38">
        <f t="shared" si="50"/>
        <v>0.80645161290322576</v>
      </c>
      <c r="AK71" s="39">
        <f t="shared" si="51"/>
        <v>90</v>
      </c>
      <c r="AL71" s="40">
        <f t="shared" si="52"/>
        <v>0.10368663594470046</v>
      </c>
      <c r="AM71" s="41">
        <v>78</v>
      </c>
      <c r="AN71" s="42">
        <f t="shared" si="53"/>
        <v>8.9861751152073732E-2</v>
      </c>
      <c r="AO71" s="32">
        <v>168</v>
      </c>
      <c r="AP71" s="46">
        <f t="shared" si="55"/>
        <v>0.19354838709677419</v>
      </c>
      <c r="AQ71" s="29">
        <v>790</v>
      </c>
      <c r="AR71" s="43">
        <f t="shared" si="54"/>
        <v>0.91013824884792627</v>
      </c>
      <c r="AS71" s="32">
        <f t="shared" si="17"/>
        <v>9230</v>
      </c>
      <c r="AT71" s="60" cm="1">
        <f t="array" ref="AT71">AS71/(SUM(AM60:AM71+AQ60:AQ71))</f>
        <v>0.89751069622714896</v>
      </c>
      <c r="AU71" s="52">
        <v>2</v>
      </c>
      <c r="AV71" s="51">
        <v>66</v>
      </c>
      <c r="AW71" s="53">
        <v>246</v>
      </c>
      <c r="AX71" s="16">
        <f t="shared" si="56"/>
        <v>314</v>
      </c>
      <c r="AY71" s="16">
        <f t="shared" si="57"/>
        <v>554</v>
      </c>
      <c r="AZ71" s="17">
        <f t="shared" si="58"/>
        <v>0.36175115207373271</v>
      </c>
      <c r="BA71" s="52">
        <f t="shared" si="20"/>
        <v>302</v>
      </c>
      <c r="BB71" s="51">
        <f t="shared" si="21"/>
        <v>1069</v>
      </c>
      <c r="BC71" s="53">
        <f t="shared" si="22"/>
        <v>1222</v>
      </c>
      <c r="BD71" s="33">
        <f t="shared" si="23"/>
        <v>2593</v>
      </c>
      <c r="BE71" s="61">
        <f t="shared" si="19"/>
        <v>0.25133275176892506</v>
      </c>
      <c r="BF71" s="25">
        <v>82</v>
      </c>
      <c r="BG71" s="25">
        <v>39</v>
      </c>
      <c r="BH71" s="25">
        <v>41</v>
      </c>
      <c r="BI71" s="25">
        <v>4</v>
      </c>
      <c r="BJ71" s="25">
        <v>7</v>
      </c>
      <c r="BK71" s="171">
        <v>136</v>
      </c>
      <c r="BL71" s="172">
        <f t="shared" si="42"/>
        <v>0.15668202764976957</v>
      </c>
      <c r="BM71" s="171">
        <f t="shared" si="41"/>
        <v>1861</v>
      </c>
      <c r="BN71" s="172">
        <f t="shared" si="49"/>
        <v>0.1803818939614229</v>
      </c>
    </row>
    <row r="72" spans="1:66" x14ac:dyDescent="0.3">
      <c r="A72" s="73">
        <v>43009</v>
      </c>
      <c r="B72" s="19">
        <v>532</v>
      </c>
      <c r="C72" s="22">
        <v>64</v>
      </c>
      <c r="D72" s="24">
        <v>258</v>
      </c>
      <c r="E72" s="26">
        <v>90</v>
      </c>
      <c r="F72" s="29">
        <f t="shared" si="34"/>
        <v>944</v>
      </c>
      <c r="G72" s="33">
        <f t="shared" si="35"/>
        <v>412</v>
      </c>
      <c r="H72" s="34">
        <f t="shared" si="36"/>
        <v>532</v>
      </c>
      <c r="I72" s="33">
        <f t="shared" si="43"/>
        <v>10469</v>
      </c>
      <c r="J72" s="33">
        <f t="shared" si="44"/>
        <v>5243</v>
      </c>
      <c r="K72" s="33">
        <f t="shared" si="45"/>
        <v>5226</v>
      </c>
      <c r="L72" s="35">
        <f t="shared" si="46"/>
        <v>872.41666666666663</v>
      </c>
      <c r="M72" s="35">
        <f t="shared" si="47"/>
        <v>436.91666666666669</v>
      </c>
      <c r="N72" s="36">
        <f t="shared" si="48"/>
        <v>435.5</v>
      </c>
      <c r="O72" s="20">
        <f t="shared" si="37"/>
        <v>0.56355932203389836</v>
      </c>
      <c r="P72" s="23">
        <f t="shared" si="38"/>
        <v>6.7796610169491525E-2</v>
      </c>
      <c r="Q72" s="15">
        <f t="shared" si="39"/>
        <v>0.27330508474576271</v>
      </c>
      <c r="R72" s="27">
        <f t="shared" si="40"/>
        <v>9.5338983050847453E-2</v>
      </c>
      <c r="S72" s="18" t="s">
        <v>13</v>
      </c>
      <c r="T72" s="21" t="s">
        <v>13</v>
      </c>
      <c r="U72" s="14" t="s">
        <v>13</v>
      </c>
      <c r="V72" s="25" t="s">
        <v>13</v>
      </c>
      <c r="W72" s="31" t="s">
        <v>13</v>
      </c>
      <c r="X72" s="18" t="s">
        <v>13</v>
      </c>
      <c r="Y72" s="21" t="s">
        <v>13</v>
      </c>
      <c r="Z72" s="14" t="s">
        <v>13</v>
      </c>
      <c r="AA72" s="25" t="s">
        <v>13</v>
      </c>
      <c r="AB72" s="31" t="s">
        <v>13</v>
      </c>
      <c r="AC72" s="18" t="s">
        <v>13</v>
      </c>
      <c r="AD72" s="21" t="s">
        <v>13</v>
      </c>
      <c r="AE72" s="14" t="s">
        <v>13</v>
      </c>
      <c r="AF72" s="25" t="s">
        <v>13</v>
      </c>
      <c r="AG72" s="29" t="s">
        <v>13</v>
      </c>
      <c r="AH72" s="56" t="s">
        <v>13</v>
      </c>
      <c r="AI72" s="37">
        <v>778</v>
      </c>
      <c r="AJ72" s="38">
        <f t="shared" si="50"/>
        <v>0.82415254237288138</v>
      </c>
      <c r="AK72" s="39">
        <f t="shared" si="51"/>
        <v>91</v>
      </c>
      <c r="AL72" s="40">
        <f t="shared" si="52"/>
        <v>9.639830508474577E-2</v>
      </c>
      <c r="AM72" s="41">
        <v>75</v>
      </c>
      <c r="AN72" s="42">
        <f t="shared" si="53"/>
        <v>7.9449152542372878E-2</v>
      </c>
      <c r="AO72" s="32">
        <v>166</v>
      </c>
      <c r="AP72" s="46">
        <f t="shared" si="55"/>
        <v>0.17584745762711865</v>
      </c>
      <c r="AQ72" s="29">
        <v>869</v>
      </c>
      <c r="AR72" s="43">
        <f t="shared" si="54"/>
        <v>0.92055084745762716</v>
      </c>
      <c r="AS72" s="32">
        <f t="shared" si="17"/>
        <v>9407</v>
      </c>
      <c r="AT72" s="60" cm="1">
        <f t="array" ref="AT72">AS72/(SUM(AM61:AM72+AQ61:AQ72))</f>
        <v>0.90139900344959756</v>
      </c>
      <c r="AU72" s="52">
        <v>7</v>
      </c>
      <c r="AV72" s="51">
        <v>61</v>
      </c>
      <c r="AW72" s="53">
        <v>75</v>
      </c>
      <c r="AX72" s="16">
        <f t="shared" si="56"/>
        <v>143</v>
      </c>
      <c r="AY72" s="16">
        <f t="shared" si="57"/>
        <v>801</v>
      </c>
      <c r="AZ72" s="17">
        <f t="shared" si="58"/>
        <v>0.15148305084745764</v>
      </c>
      <c r="BA72" s="52">
        <f t="shared" si="20"/>
        <v>303</v>
      </c>
      <c r="BB72" s="51">
        <f t="shared" si="21"/>
        <v>1098</v>
      </c>
      <c r="BC72" s="53">
        <f t="shared" si="22"/>
        <v>1237</v>
      </c>
      <c r="BD72" s="33">
        <f t="shared" si="23"/>
        <v>2638</v>
      </c>
      <c r="BE72" s="61">
        <f t="shared" si="19"/>
        <v>0.25198204221988729</v>
      </c>
      <c r="BF72" s="25">
        <v>105</v>
      </c>
      <c r="BG72" s="25">
        <v>40</v>
      </c>
      <c r="BH72" s="25">
        <v>35</v>
      </c>
      <c r="BI72" s="25">
        <v>6</v>
      </c>
      <c r="BJ72" s="25">
        <v>15</v>
      </c>
      <c r="BK72" s="171">
        <v>147</v>
      </c>
      <c r="BL72" s="172">
        <f t="shared" si="42"/>
        <v>0.15572033898305085</v>
      </c>
      <c r="BM72" s="171">
        <f t="shared" si="41"/>
        <v>1859</v>
      </c>
      <c r="BN72" s="172">
        <f t="shared" si="49"/>
        <v>0.17757187888050435</v>
      </c>
    </row>
    <row r="73" spans="1:66" x14ac:dyDescent="0.3">
      <c r="A73" s="73">
        <v>43040</v>
      </c>
      <c r="B73" s="19">
        <v>530</v>
      </c>
      <c r="C73" s="22">
        <v>436</v>
      </c>
      <c r="D73" s="24">
        <v>311</v>
      </c>
      <c r="E73" s="26">
        <v>173</v>
      </c>
      <c r="F73" s="29">
        <f t="shared" si="34"/>
        <v>1450</v>
      </c>
      <c r="G73" s="33">
        <f t="shared" si="35"/>
        <v>920</v>
      </c>
      <c r="H73" s="34">
        <f t="shared" si="36"/>
        <v>530</v>
      </c>
      <c r="I73" s="33">
        <f t="shared" si="43"/>
        <v>10731</v>
      </c>
      <c r="J73" s="33">
        <f t="shared" si="44"/>
        <v>5418</v>
      </c>
      <c r="K73" s="33">
        <f t="shared" si="45"/>
        <v>5313</v>
      </c>
      <c r="L73" s="35">
        <f t="shared" si="46"/>
        <v>894.25</v>
      </c>
      <c r="M73" s="35">
        <f t="shared" si="47"/>
        <v>451.5</v>
      </c>
      <c r="N73" s="36">
        <f t="shared" si="48"/>
        <v>442.75</v>
      </c>
      <c r="O73" s="20">
        <f t="shared" si="37"/>
        <v>0.36551724137931035</v>
      </c>
      <c r="P73" s="23">
        <f t="shared" si="38"/>
        <v>0.30068965517241381</v>
      </c>
      <c r="Q73" s="15">
        <f t="shared" si="39"/>
        <v>0.21448275862068966</v>
      </c>
      <c r="R73" s="27">
        <f t="shared" si="40"/>
        <v>0.11931034482758621</v>
      </c>
      <c r="S73" s="18" t="s">
        <v>13</v>
      </c>
      <c r="T73" s="21" t="s">
        <v>13</v>
      </c>
      <c r="U73" s="14" t="s">
        <v>13</v>
      </c>
      <c r="V73" s="25" t="s">
        <v>13</v>
      </c>
      <c r="W73" s="31" t="s">
        <v>13</v>
      </c>
      <c r="X73" s="18" t="s">
        <v>13</v>
      </c>
      <c r="Y73" s="21" t="s">
        <v>13</v>
      </c>
      <c r="Z73" s="14" t="s">
        <v>13</v>
      </c>
      <c r="AA73" s="25" t="s">
        <v>13</v>
      </c>
      <c r="AB73" s="31" t="s">
        <v>13</v>
      </c>
      <c r="AC73" s="18" t="s">
        <v>13</v>
      </c>
      <c r="AD73" s="21" t="s">
        <v>13</v>
      </c>
      <c r="AE73" s="14" t="s">
        <v>13</v>
      </c>
      <c r="AF73" s="25" t="s">
        <v>13</v>
      </c>
      <c r="AG73" s="29" t="s">
        <v>13</v>
      </c>
      <c r="AH73" s="56" t="s">
        <v>13</v>
      </c>
      <c r="AI73" s="37">
        <v>1266</v>
      </c>
      <c r="AJ73" s="38">
        <f t="shared" si="50"/>
        <v>0.87310344827586206</v>
      </c>
      <c r="AK73" s="39">
        <f t="shared" si="51"/>
        <v>93</v>
      </c>
      <c r="AL73" s="40">
        <f t="shared" si="52"/>
        <v>6.4137931034482759E-2</v>
      </c>
      <c r="AM73" s="41">
        <v>91</v>
      </c>
      <c r="AN73" s="42">
        <f t="shared" si="53"/>
        <v>6.2758620689655167E-2</v>
      </c>
      <c r="AO73" s="32">
        <v>184</v>
      </c>
      <c r="AP73" s="46">
        <f t="shared" si="55"/>
        <v>0.12689655172413794</v>
      </c>
      <c r="AQ73" s="29">
        <v>1359</v>
      </c>
      <c r="AR73" s="43">
        <f t="shared" si="54"/>
        <v>0.93724137931034479</v>
      </c>
      <c r="AS73" s="32">
        <f t="shared" si="17"/>
        <v>9686</v>
      </c>
      <c r="AT73" s="60" cm="1">
        <f t="array" ref="AT73">AS73/(SUM(AM62:AM73+AQ62:AQ73))</f>
        <v>0.9027027027027027</v>
      </c>
      <c r="AU73" s="52">
        <v>66</v>
      </c>
      <c r="AV73" s="51">
        <v>66</v>
      </c>
      <c r="AW73" s="53">
        <v>452</v>
      </c>
      <c r="AX73" s="16">
        <f t="shared" si="56"/>
        <v>584</v>
      </c>
      <c r="AY73" s="16">
        <f t="shared" si="57"/>
        <v>866</v>
      </c>
      <c r="AZ73" s="17">
        <f t="shared" si="58"/>
        <v>0.40275862068965518</v>
      </c>
      <c r="BA73" s="52">
        <f t="shared" si="20"/>
        <v>271</v>
      </c>
      <c r="BB73" s="51">
        <f t="shared" si="21"/>
        <v>1070</v>
      </c>
      <c r="BC73" s="53">
        <f t="shared" si="22"/>
        <v>1479</v>
      </c>
      <c r="BD73" s="33">
        <f t="shared" si="23"/>
        <v>2820</v>
      </c>
      <c r="BE73" s="61">
        <f t="shared" si="19"/>
        <v>0.26279004752585966</v>
      </c>
      <c r="BF73" s="25">
        <v>124</v>
      </c>
      <c r="BG73" s="25">
        <v>58</v>
      </c>
      <c r="BH73" s="25">
        <v>45</v>
      </c>
      <c r="BI73" s="25">
        <v>11</v>
      </c>
      <c r="BJ73" s="25">
        <v>10</v>
      </c>
      <c r="BK73" s="171">
        <v>170</v>
      </c>
      <c r="BL73" s="172">
        <f t="shared" si="42"/>
        <v>0.11724137931034483</v>
      </c>
      <c r="BM73" s="171">
        <f t="shared" si="41"/>
        <v>1808</v>
      </c>
      <c r="BN73" s="172">
        <f t="shared" si="49"/>
        <v>0.16848383188891994</v>
      </c>
    </row>
    <row r="74" spans="1:66" x14ac:dyDescent="0.3">
      <c r="A74" s="73">
        <v>43070</v>
      </c>
      <c r="B74" s="19">
        <v>396</v>
      </c>
      <c r="C74" s="22">
        <v>212</v>
      </c>
      <c r="D74" s="24">
        <v>166</v>
      </c>
      <c r="E74" s="26">
        <v>102</v>
      </c>
      <c r="F74" s="29">
        <f t="shared" si="34"/>
        <v>876</v>
      </c>
      <c r="G74" s="33">
        <f t="shared" si="35"/>
        <v>480</v>
      </c>
      <c r="H74" s="34">
        <f t="shared" si="36"/>
        <v>396</v>
      </c>
      <c r="I74" s="33">
        <f t="shared" si="43"/>
        <v>10867</v>
      </c>
      <c r="J74" s="33">
        <f t="shared" si="44"/>
        <v>5549</v>
      </c>
      <c r="K74" s="33">
        <f t="shared" si="45"/>
        <v>5318</v>
      </c>
      <c r="L74" s="35">
        <f t="shared" si="46"/>
        <v>905.58333333333337</v>
      </c>
      <c r="M74" s="35">
        <f t="shared" si="47"/>
        <v>462.41666666666669</v>
      </c>
      <c r="N74" s="36">
        <f t="shared" si="48"/>
        <v>443.16666666666669</v>
      </c>
      <c r="O74" s="20">
        <f t="shared" si="37"/>
        <v>0.45205479452054792</v>
      </c>
      <c r="P74" s="23">
        <f t="shared" si="38"/>
        <v>0.24200913242009131</v>
      </c>
      <c r="Q74" s="15">
        <f t="shared" si="39"/>
        <v>0.18949771689497716</v>
      </c>
      <c r="R74" s="27">
        <f t="shared" si="40"/>
        <v>0.11643835616438356</v>
      </c>
      <c r="S74" s="18" t="s">
        <v>13</v>
      </c>
      <c r="T74" s="21" t="s">
        <v>13</v>
      </c>
      <c r="U74" s="14" t="s">
        <v>13</v>
      </c>
      <c r="V74" s="25" t="s">
        <v>13</v>
      </c>
      <c r="W74" s="31" t="s">
        <v>13</v>
      </c>
      <c r="X74" s="18" t="s">
        <v>13</v>
      </c>
      <c r="Y74" s="21" t="s">
        <v>13</v>
      </c>
      <c r="Z74" s="14" t="s">
        <v>13</v>
      </c>
      <c r="AA74" s="25" t="s">
        <v>13</v>
      </c>
      <c r="AB74" s="31" t="s">
        <v>13</v>
      </c>
      <c r="AC74" s="18" t="s">
        <v>13</v>
      </c>
      <c r="AD74" s="21" t="s">
        <v>13</v>
      </c>
      <c r="AE74" s="14" t="s">
        <v>13</v>
      </c>
      <c r="AF74" s="25" t="s">
        <v>13</v>
      </c>
      <c r="AG74" s="29" t="s">
        <v>13</v>
      </c>
      <c r="AH74" s="56" t="s">
        <v>13</v>
      </c>
      <c r="AI74" s="37">
        <v>746</v>
      </c>
      <c r="AJ74" s="38">
        <f t="shared" si="50"/>
        <v>0.85159817351598177</v>
      </c>
      <c r="AK74" s="39">
        <f t="shared" si="51"/>
        <v>59</v>
      </c>
      <c r="AL74" s="40">
        <f t="shared" si="52"/>
        <v>6.7351598173515978E-2</v>
      </c>
      <c r="AM74" s="41">
        <v>71</v>
      </c>
      <c r="AN74" s="42">
        <f t="shared" si="53"/>
        <v>8.1050228310502279E-2</v>
      </c>
      <c r="AO74" s="32">
        <v>130</v>
      </c>
      <c r="AP74" s="46">
        <f t="shared" si="55"/>
        <v>0.14840182648401826</v>
      </c>
      <c r="AQ74" s="29">
        <v>805</v>
      </c>
      <c r="AR74" s="43">
        <f t="shared" si="54"/>
        <v>0.91894977168949776</v>
      </c>
      <c r="AS74" s="32">
        <f t="shared" si="17"/>
        <v>9835</v>
      </c>
      <c r="AT74" s="60" cm="1">
        <f t="array" ref="AT74">AS74/(SUM(AM63:AM74+AQ63:AQ74))</f>
        <v>0.90511687833609422</v>
      </c>
      <c r="AU74" s="52">
        <v>15</v>
      </c>
      <c r="AV74" s="51">
        <v>62</v>
      </c>
      <c r="AW74" s="53">
        <v>188</v>
      </c>
      <c r="AX74" s="16">
        <f t="shared" si="56"/>
        <v>265</v>
      </c>
      <c r="AY74" s="16">
        <f t="shared" si="57"/>
        <v>611</v>
      </c>
      <c r="AZ74" s="17">
        <f t="shared" si="58"/>
        <v>0.30251141552511418</v>
      </c>
      <c r="BA74" s="52">
        <f t="shared" si="20"/>
        <v>261</v>
      </c>
      <c r="BB74" s="51">
        <f t="shared" si="21"/>
        <v>1114</v>
      </c>
      <c r="BC74" s="53">
        <f t="shared" si="22"/>
        <v>1637</v>
      </c>
      <c r="BD74" s="33">
        <f t="shared" si="23"/>
        <v>3012</v>
      </c>
      <c r="BE74" s="61">
        <f t="shared" si="19"/>
        <v>0.27716941198122758</v>
      </c>
      <c r="BF74" s="25">
        <v>83</v>
      </c>
      <c r="BG74" s="25">
        <v>26</v>
      </c>
      <c r="BH74" s="25">
        <v>39</v>
      </c>
      <c r="BI74" s="25">
        <v>12</v>
      </c>
      <c r="BJ74" s="25">
        <v>4</v>
      </c>
      <c r="BK74" s="171">
        <v>115</v>
      </c>
      <c r="BL74" s="172">
        <f t="shared" si="42"/>
        <v>0.13127853881278539</v>
      </c>
      <c r="BM74" s="171">
        <f t="shared" si="41"/>
        <v>1849</v>
      </c>
      <c r="BN74" s="172">
        <f t="shared" si="49"/>
        <v>0.17014815496457164</v>
      </c>
    </row>
    <row r="75" spans="1:66" x14ac:dyDescent="0.3">
      <c r="A75" s="74">
        <v>43101</v>
      </c>
      <c r="B75" s="19">
        <v>381</v>
      </c>
      <c r="C75" s="22">
        <v>84</v>
      </c>
      <c r="D75" s="24">
        <v>220</v>
      </c>
      <c r="E75" s="26">
        <v>33</v>
      </c>
      <c r="F75" s="29">
        <f t="shared" si="34"/>
        <v>718</v>
      </c>
      <c r="G75" s="33">
        <f t="shared" si="35"/>
        <v>337</v>
      </c>
      <c r="H75" s="34">
        <f t="shared" si="36"/>
        <v>381</v>
      </c>
      <c r="I75" s="33">
        <f t="shared" si="43"/>
        <v>11073</v>
      </c>
      <c r="J75" s="33">
        <f t="shared" si="44"/>
        <v>5646</v>
      </c>
      <c r="K75" s="33">
        <f t="shared" si="45"/>
        <v>5427</v>
      </c>
      <c r="L75" s="35">
        <f t="shared" si="46"/>
        <v>922.75</v>
      </c>
      <c r="M75" s="35">
        <f t="shared" si="47"/>
        <v>470.5</v>
      </c>
      <c r="N75" s="36">
        <f t="shared" si="48"/>
        <v>452.25</v>
      </c>
      <c r="O75" s="20">
        <f t="shared" si="37"/>
        <v>0.53064066852367686</v>
      </c>
      <c r="P75" s="23">
        <f t="shared" si="38"/>
        <v>0.11699164345403899</v>
      </c>
      <c r="Q75" s="15">
        <f t="shared" si="39"/>
        <v>0.30640668523676878</v>
      </c>
      <c r="R75" s="27">
        <f t="shared" si="40"/>
        <v>4.596100278551532E-2</v>
      </c>
      <c r="S75" s="18">
        <v>9</v>
      </c>
      <c r="T75" s="21">
        <v>18</v>
      </c>
      <c r="U75" s="14">
        <v>51</v>
      </c>
      <c r="V75" s="25">
        <v>0</v>
      </c>
      <c r="W75" s="31">
        <f>SUM(S75:V75)</f>
        <v>78</v>
      </c>
      <c r="X75" s="18">
        <v>0</v>
      </c>
      <c r="Y75" s="21">
        <v>0</v>
      </c>
      <c r="Z75" s="14">
        <v>0</v>
      </c>
      <c r="AA75" s="25">
        <v>0</v>
      </c>
      <c r="AB75" s="31">
        <f>SUM(X75:AA75)</f>
        <v>0</v>
      </c>
      <c r="AC75" s="18">
        <f>S75+X75</f>
        <v>9</v>
      </c>
      <c r="AD75" s="21">
        <f>T75+Y75</f>
        <v>18</v>
      </c>
      <c r="AE75" s="14">
        <f>U75+Z75</f>
        <v>51</v>
      </c>
      <c r="AF75" s="25">
        <f>V75+AA75</f>
        <v>0</v>
      </c>
      <c r="AG75" s="29">
        <f>W75+AB75</f>
        <v>78</v>
      </c>
      <c r="AH75" s="57">
        <f t="shared" ref="AH75:AH113" si="59">AG75/F75</f>
        <v>0.10863509749303621</v>
      </c>
      <c r="AI75" s="37">
        <v>591</v>
      </c>
      <c r="AJ75" s="38">
        <f t="shared" si="50"/>
        <v>0.82311977715877438</v>
      </c>
      <c r="AK75" s="39">
        <f t="shared" si="51"/>
        <v>81</v>
      </c>
      <c r="AL75" s="40">
        <f t="shared" si="52"/>
        <v>0.11281337047353761</v>
      </c>
      <c r="AM75" s="41">
        <v>46</v>
      </c>
      <c r="AN75" s="42">
        <f t="shared" si="53"/>
        <v>6.4066852367688026E-2</v>
      </c>
      <c r="AO75" s="32">
        <v>127</v>
      </c>
      <c r="AP75" s="46">
        <f t="shared" si="55"/>
        <v>0.17688022284122562</v>
      </c>
      <c r="AQ75" s="29">
        <v>672</v>
      </c>
      <c r="AR75" s="43">
        <f t="shared" si="54"/>
        <v>0.93593314763231195</v>
      </c>
      <c r="AS75" s="32">
        <f t="shared" si="17"/>
        <v>10061</v>
      </c>
      <c r="AT75" s="60" cm="1">
        <f t="array" ref="AT75">AS75/(SUM(AM64:AM75+AQ64:AQ75))</f>
        <v>0.90868858381502893</v>
      </c>
      <c r="AU75" s="52">
        <v>1</v>
      </c>
      <c r="AV75" s="51">
        <v>104</v>
      </c>
      <c r="AW75" s="53">
        <v>112</v>
      </c>
      <c r="AX75" s="16">
        <f t="shared" si="56"/>
        <v>217</v>
      </c>
      <c r="AY75" s="16">
        <f t="shared" si="57"/>
        <v>501</v>
      </c>
      <c r="AZ75" s="17">
        <f t="shared" si="58"/>
        <v>0.3022284122562674</v>
      </c>
      <c r="BA75" s="52">
        <f t="shared" si="20"/>
        <v>261</v>
      </c>
      <c r="BB75" s="51">
        <f t="shared" si="21"/>
        <v>1099</v>
      </c>
      <c r="BC75" s="53">
        <f t="shared" si="22"/>
        <v>1714</v>
      </c>
      <c r="BD75" s="33">
        <f t="shared" si="23"/>
        <v>3074</v>
      </c>
      <c r="BE75" s="61">
        <f t="shared" si="19"/>
        <v>0.27761220987988799</v>
      </c>
      <c r="BF75" s="25">
        <v>77</v>
      </c>
      <c r="BG75" s="25">
        <v>45</v>
      </c>
      <c r="BH75" s="25">
        <v>46</v>
      </c>
      <c r="BI75" s="25">
        <v>4</v>
      </c>
      <c r="BJ75" s="25">
        <v>8</v>
      </c>
      <c r="BK75" s="171">
        <v>123</v>
      </c>
      <c r="BL75" s="172">
        <f t="shared" si="42"/>
        <v>0.1713091922005571</v>
      </c>
      <c r="BM75" s="171">
        <f t="shared" si="41"/>
        <v>1891</v>
      </c>
      <c r="BN75" s="172">
        <f t="shared" si="49"/>
        <v>0.17077576085974894</v>
      </c>
    </row>
    <row r="76" spans="1:66" x14ac:dyDescent="0.3">
      <c r="A76" s="74">
        <v>43132</v>
      </c>
      <c r="B76" s="19">
        <v>432</v>
      </c>
      <c r="C76" s="22">
        <v>112</v>
      </c>
      <c r="D76" s="24">
        <v>218</v>
      </c>
      <c r="E76" s="26">
        <v>17</v>
      </c>
      <c r="F76" s="29">
        <f t="shared" si="34"/>
        <v>779</v>
      </c>
      <c r="G76" s="33">
        <f t="shared" si="35"/>
        <v>347</v>
      </c>
      <c r="H76" s="34">
        <f t="shared" si="36"/>
        <v>432</v>
      </c>
      <c r="I76" s="33">
        <f t="shared" si="43"/>
        <v>11052</v>
      </c>
      <c r="J76" s="33">
        <f t="shared" si="44"/>
        <v>5605</v>
      </c>
      <c r="K76" s="33">
        <f t="shared" si="45"/>
        <v>5447</v>
      </c>
      <c r="L76" s="35">
        <f t="shared" si="46"/>
        <v>921</v>
      </c>
      <c r="M76" s="35">
        <f t="shared" si="47"/>
        <v>467.08333333333331</v>
      </c>
      <c r="N76" s="36">
        <f t="shared" si="48"/>
        <v>453.91666666666669</v>
      </c>
      <c r="O76" s="20">
        <f t="shared" si="37"/>
        <v>0.55455712451861361</v>
      </c>
      <c r="P76" s="23">
        <f t="shared" si="38"/>
        <v>0.14377406931964057</v>
      </c>
      <c r="Q76" s="15">
        <f t="shared" si="39"/>
        <v>0.27984595635430037</v>
      </c>
      <c r="R76" s="27">
        <f t="shared" si="40"/>
        <v>2.1822849807445442E-2</v>
      </c>
      <c r="S76" s="18">
        <v>19</v>
      </c>
      <c r="T76" s="21">
        <v>84</v>
      </c>
      <c r="U76" s="14">
        <v>31</v>
      </c>
      <c r="V76" s="25">
        <v>0</v>
      </c>
      <c r="W76" s="31">
        <f t="shared" ref="W76:W115" si="60">SUM(S76:V76)</f>
        <v>134</v>
      </c>
      <c r="X76" s="18">
        <v>0</v>
      </c>
      <c r="Y76" s="21">
        <v>0</v>
      </c>
      <c r="Z76" s="14">
        <v>6</v>
      </c>
      <c r="AA76" s="25">
        <v>0</v>
      </c>
      <c r="AB76" s="31">
        <f t="shared" ref="AB76:AB109" si="61">SUM(X76:AA76)</f>
        <v>6</v>
      </c>
      <c r="AC76" s="18">
        <f t="shared" ref="AC76:AC115" si="62">S76+X76</f>
        <v>19</v>
      </c>
      <c r="AD76" s="21">
        <f t="shared" ref="AD76:AD115" si="63">T76+Y76</f>
        <v>84</v>
      </c>
      <c r="AE76" s="14">
        <f t="shared" ref="AE76:AE115" si="64">U76+Z76</f>
        <v>37</v>
      </c>
      <c r="AF76" s="25">
        <f t="shared" ref="AF76:AF115" si="65">V76+AA76</f>
        <v>0</v>
      </c>
      <c r="AG76" s="29">
        <f t="shared" ref="AG76:AG115" si="66">W76+AB76</f>
        <v>140</v>
      </c>
      <c r="AH76" s="57">
        <f t="shared" si="59"/>
        <v>0.1797175866495507</v>
      </c>
      <c r="AI76" s="37">
        <v>616</v>
      </c>
      <c r="AJ76" s="38">
        <f t="shared" si="50"/>
        <v>0.79075738125802308</v>
      </c>
      <c r="AK76" s="39">
        <f t="shared" si="51"/>
        <v>97</v>
      </c>
      <c r="AL76" s="40">
        <f t="shared" si="52"/>
        <v>0.1245186136071887</v>
      </c>
      <c r="AM76" s="41">
        <v>66</v>
      </c>
      <c r="AN76" s="42">
        <f t="shared" si="53"/>
        <v>8.4724005134788186E-2</v>
      </c>
      <c r="AO76" s="32">
        <v>163</v>
      </c>
      <c r="AP76" s="46">
        <f t="shared" si="55"/>
        <v>0.20924261874197689</v>
      </c>
      <c r="AQ76" s="29">
        <v>713</v>
      </c>
      <c r="AR76" s="43">
        <f t="shared" si="54"/>
        <v>0.91527599486521183</v>
      </c>
      <c r="AS76" s="32">
        <f t="shared" si="17"/>
        <v>10073</v>
      </c>
      <c r="AT76" s="60" cm="1">
        <f t="array" ref="AT76">AS76/(SUM(AM65:AM76+AQ65:AQ76))</f>
        <v>0.91150122160890412</v>
      </c>
      <c r="AU76" s="52">
        <v>6</v>
      </c>
      <c r="AV76" s="51">
        <v>38</v>
      </c>
      <c r="AW76" s="53">
        <v>40</v>
      </c>
      <c r="AX76" s="16">
        <f t="shared" si="56"/>
        <v>84</v>
      </c>
      <c r="AY76" s="16">
        <f t="shared" si="57"/>
        <v>695</v>
      </c>
      <c r="AZ76" s="17">
        <f t="shared" si="58"/>
        <v>0.10783055198973042</v>
      </c>
      <c r="BA76" s="52">
        <f t="shared" si="20"/>
        <v>259</v>
      </c>
      <c r="BB76" s="51">
        <f t="shared" si="21"/>
        <v>1048</v>
      </c>
      <c r="BC76" s="53">
        <f t="shared" si="22"/>
        <v>1624</v>
      </c>
      <c r="BD76" s="33">
        <f t="shared" si="23"/>
        <v>2931</v>
      </c>
      <c r="BE76" s="61">
        <f t="shared" si="19"/>
        <v>0.26520086862106407</v>
      </c>
      <c r="BF76" s="25">
        <v>75</v>
      </c>
      <c r="BG76" s="25">
        <v>21</v>
      </c>
      <c r="BH76" s="25">
        <v>68</v>
      </c>
      <c r="BI76" s="25">
        <v>8</v>
      </c>
      <c r="BJ76" s="25">
        <v>9</v>
      </c>
      <c r="BK76" s="171">
        <v>144</v>
      </c>
      <c r="BL76" s="172">
        <f t="shared" si="42"/>
        <v>0.18485237483953787</v>
      </c>
      <c r="BM76" s="171">
        <f t="shared" si="41"/>
        <v>1860</v>
      </c>
      <c r="BN76" s="172">
        <f t="shared" si="49"/>
        <v>0.16829533116178066</v>
      </c>
    </row>
    <row r="77" spans="1:66" x14ac:dyDescent="0.3">
      <c r="A77" s="74">
        <v>43160</v>
      </c>
      <c r="B77" s="19">
        <v>492</v>
      </c>
      <c r="C77" s="22">
        <v>361</v>
      </c>
      <c r="D77" s="24">
        <v>221</v>
      </c>
      <c r="E77" s="26">
        <v>8</v>
      </c>
      <c r="F77" s="29">
        <f t="shared" si="34"/>
        <v>1082</v>
      </c>
      <c r="G77" s="33">
        <f t="shared" si="35"/>
        <v>590</v>
      </c>
      <c r="H77" s="34">
        <f t="shared" si="36"/>
        <v>492</v>
      </c>
      <c r="I77" s="33">
        <f t="shared" si="43"/>
        <v>11192</v>
      </c>
      <c r="J77" s="33">
        <f t="shared" si="44"/>
        <v>5769</v>
      </c>
      <c r="K77" s="33">
        <f t="shared" si="45"/>
        <v>5423</v>
      </c>
      <c r="L77" s="35">
        <f t="shared" si="46"/>
        <v>932.66666666666663</v>
      </c>
      <c r="M77" s="35">
        <f t="shared" si="47"/>
        <v>480.75</v>
      </c>
      <c r="N77" s="36">
        <f t="shared" si="48"/>
        <v>451.91666666666669</v>
      </c>
      <c r="O77" s="20">
        <f t="shared" si="37"/>
        <v>0.45471349353049906</v>
      </c>
      <c r="P77" s="23">
        <f t="shared" si="38"/>
        <v>0.33364140480591498</v>
      </c>
      <c r="Q77" s="15">
        <f t="shared" si="39"/>
        <v>0.20425138632162662</v>
      </c>
      <c r="R77" s="27">
        <f t="shared" si="40"/>
        <v>7.3937153419593345E-3</v>
      </c>
      <c r="S77" s="18">
        <v>16</v>
      </c>
      <c r="T77" s="21">
        <v>31</v>
      </c>
      <c r="U77" s="14">
        <v>45</v>
      </c>
      <c r="V77" s="25">
        <v>0</v>
      </c>
      <c r="W77" s="31">
        <f t="shared" si="60"/>
        <v>92</v>
      </c>
      <c r="X77" s="18">
        <v>0</v>
      </c>
      <c r="Y77" s="21">
        <v>0</v>
      </c>
      <c r="Z77" s="14">
        <v>0</v>
      </c>
      <c r="AA77" s="25">
        <v>0</v>
      </c>
      <c r="AB77" s="31">
        <f t="shared" si="61"/>
        <v>0</v>
      </c>
      <c r="AC77" s="18">
        <f t="shared" si="62"/>
        <v>16</v>
      </c>
      <c r="AD77" s="21">
        <f t="shared" si="63"/>
        <v>31</v>
      </c>
      <c r="AE77" s="14">
        <f t="shared" si="64"/>
        <v>45</v>
      </c>
      <c r="AF77" s="25">
        <f t="shared" si="65"/>
        <v>0</v>
      </c>
      <c r="AG77" s="29">
        <f t="shared" si="66"/>
        <v>92</v>
      </c>
      <c r="AH77" s="57">
        <f t="shared" si="59"/>
        <v>8.5027726432532341E-2</v>
      </c>
      <c r="AI77" s="37">
        <v>890</v>
      </c>
      <c r="AJ77" s="38">
        <f t="shared" si="50"/>
        <v>0.82255083179297594</v>
      </c>
      <c r="AK77" s="39">
        <f t="shared" si="51"/>
        <v>123</v>
      </c>
      <c r="AL77" s="40">
        <f t="shared" si="52"/>
        <v>0.11367837338262476</v>
      </c>
      <c r="AM77" s="41">
        <v>69</v>
      </c>
      <c r="AN77" s="42">
        <f t="shared" si="53"/>
        <v>6.3770794824399263E-2</v>
      </c>
      <c r="AO77" s="32">
        <v>192</v>
      </c>
      <c r="AP77" s="46">
        <f t="shared" si="55"/>
        <v>0.17744916820702403</v>
      </c>
      <c r="AQ77" s="29">
        <v>1013</v>
      </c>
      <c r="AR77" s="43">
        <f t="shared" si="54"/>
        <v>0.93622920517560071</v>
      </c>
      <c r="AS77" s="32">
        <f t="shared" si="17"/>
        <v>10269</v>
      </c>
      <c r="AT77" s="60" cm="1">
        <f t="array" ref="AT77">AS77/(SUM(AM66:AM77+AQ66:AQ77))</f>
        <v>0.91761236708068983</v>
      </c>
      <c r="AU77" s="52">
        <v>9</v>
      </c>
      <c r="AV77" s="51">
        <v>217</v>
      </c>
      <c r="AW77" s="53">
        <v>47</v>
      </c>
      <c r="AX77" s="16">
        <f t="shared" si="56"/>
        <v>273</v>
      </c>
      <c r="AY77" s="16">
        <f t="shared" si="57"/>
        <v>809</v>
      </c>
      <c r="AZ77" s="17">
        <f t="shared" si="58"/>
        <v>0.25231053604436227</v>
      </c>
      <c r="BA77" s="52">
        <f t="shared" si="20"/>
        <v>260</v>
      </c>
      <c r="BB77" s="51">
        <f t="shared" si="21"/>
        <v>1148</v>
      </c>
      <c r="BC77" s="53">
        <f t="shared" si="22"/>
        <v>1570</v>
      </c>
      <c r="BD77" s="33">
        <f t="shared" si="23"/>
        <v>2978</v>
      </c>
      <c r="BE77" s="61">
        <f t="shared" si="19"/>
        <v>0.26608291636883491</v>
      </c>
      <c r="BF77" s="25">
        <v>122</v>
      </c>
      <c r="BG77" s="25">
        <v>206</v>
      </c>
      <c r="BH77" s="25">
        <v>36</v>
      </c>
      <c r="BI77" s="25">
        <v>8</v>
      </c>
      <c r="BJ77" s="25">
        <v>10</v>
      </c>
      <c r="BK77" s="171">
        <v>274</v>
      </c>
      <c r="BL77" s="172">
        <f t="shared" si="42"/>
        <v>0.25323475046210719</v>
      </c>
      <c r="BM77" s="171">
        <f t="shared" si="41"/>
        <v>1930</v>
      </c>
      <c r="BN77" s="172">
        <f t="shared" si="49"/>
        <v>0.17244460328806291</v>
      </c>
    </row>
    <row r="78" spans="1:66" x14ac:dyDescent="0.3">
      <c r="A78" s="74">
        <v>43191</v>
      </c>
      <c r="B78" s="19">
        <v>481</v>
      </c>
      <c r="C78" s="22">
        <v>269</v>
      </c>
      <c r="D78" s="24">
        <v>320</v>
      </c>
      <c r="E78" s="26">
        <v>93</v>
      </c>
      <c r="F78" s="29">
        <f t="shared" si="34"/>
        <v>1163</v>
      </c>
      <c r="G78" s="33">
        <f t="shared" si="35"/>
        <v>682</v>
      </c>
      <c r="H78" s="34">
        <f t="shared" si="36"/>
        <v>481</v>
      </c>
      <c r="I78" s="33">
        <f t="shared" si="43"/>
        <v>11629</v>
      </c>
      <c r="J78" s="33">
        <f t="shared" si="44"/>
        <v>6097</v>
      </c>
      <c r="K78" s="33">
        <f t="shared" si="45"/>
        <v>5532</v>
      </c>
      <c r="L78" s="35">
        <f t="shared" si="46"/>
        <v>969.08333333333337</v>
      </c>
      <c r="M78" s="35">
        <f t="shared" si="47"/>
        <v>508.08333333333331</v>
      </c>
      <c r="N78" s="36">
        <f t="shared" si="48"/>
        <v>461</v>
      </c>
      <c r="O78" s="20">
        <f t="shared" si="37"/>
        <v>0.41358555460017199</v>
      </c>
      <c r="P78" s="23">
        <f t="shared" si="38"/>
        <v>0.23129836629406708</v>
      </c>
      <c r="Q78" s="15">
        <f t="shared" si="39"/>
        <v>0.27515047291487532</v>
      </c>
      <c r="R78" s="27">
        <f t="shared" si="40"/>
        <v>7.9965606190885635E-2</v>
      </c>
      <c r="S78" s="18">
        <v>39</v>
      </c>
      <c r="T78" s="21">
        <v>55</v>
      </c>
      <c r="U78" s="14">
        <v>75</v>
      </c>
      <c r="V78" s="25">
        <v>0</v>
      </c>
      <c r="W78" s="31">
        <f t="shared" si="60"/>
        <v>169</v>
      </c>
      <c r="X78" s="18">
        <v>0</v>
      </c>
      <c r="Y78" s="21">
        <v>0</v>
      </c>
      <c r="Z78" s="14">
        <v>18</v>
      </c>
      <c r="AA78" s="25">
        <v>0</v>
      </c>
      <c r="AB78" s="31">
        <f t="shared" si="61"/>
        <v>18</v>
      </c>
      <c r="AC78" s="18">
        <f t="shared" si="62"/>
        <v>39</v>
      </c>
      <c r="AD78" s="21">
        <f t="shared" si="63"/>
        <v>55</v>
      </c>
      <c r="AE78" s="14">
        <f t="shared" si="64"/>
        <v>93</v>
      </c>
      <c r="AF78" s="25">
        <f t="shared" si="65"/>
        <v>0</v>
      </c>
      <c r="AG78" s="29">
        <f t="shared" si="66"/>
        <v>187</v>
      </c>
      <c r="AH78" s="57">
        <f t="shared" si="59"/>
        <v>0.16079105760963028</v>
      </c>
      <c r="AI78" s="37">
        <v>980</v>
      </c>
      <c r="AJ78" s="38">
        <f t="shared" si="50"/>
        <v>0.84264832330180572</v>
      </c>
      <c r="AK78" s="39">
        <f t="shared" si="51"/>
        <v>117</v>
      </c>
      <c r="AL78" s="40">
        <f t="shared" si="52"/>
        <v>0.10060189165950129</v>
      </c>
      <c r="AM78" s="41">
        <v>66</v>
      </c>
      <c r="AN78" s="42">
        <f t="shared" si="53"/>
        <v>5.6749785038693032E-2</v>
      </c>
      <c r="AO78" s="32">
        <v>183</v>
      </c>
      <c r="AP78" s="46">
        <f t="shared" si="55"/>
        <v>0.15735167669819433</v>
      </c>
      <c r="AQ78" s="29">
        <v>1097</v>
      </c>
      <c r="AR78" s="43">
        <f t="shared" si="54"/>
        <v>0.94325021496130701</v>
      </c>
      <c r="AS78" s="32">
        <f t="shared" si="17"/>
        <v>10717</v>
      </c>
      <c r="AT78" s="60" cm="1">
        <f t="array" ref="AT78">AS78/(SUM(AM67:AM78+AQ67:AQ78))</f>
        <v>0.92165462676298593</v>
      </c>
      <c r="AU78" s="52">
        <v>3</v>
      </c>
      <c r="AV78" s="51">
        <v>128</v>
      </c>
      <c r="AW78" s="53">
        <v>236</v>
      </c>
      <c r="AX78" s="16">
        <f t="shared" si="56"/>
        <v>367</v>
      </c>
      <c r="AY78" s="16">
        <f t="shared" si="57"/>
        <v>796</v>
      </c>
      <c r="AZ78" s="17">
        <f t="shared" si="58"/>
        <v>0.31556319862424764</v>
      </c>
      <c r="BA78" s="52">
        <f t="shared" si="20"/>
        <v>258</v>
      </c>
      <c r="BB78" s="51">
        <f t="shared" si="21"/>
        <v>1254</v>
      </c>
      <c r="BC78" s="53">
        <f t="shared" si="22"/>
        <v>1664</v>
      </c>
      <c r="BD78" s="33">
        <f t="shared" si="23"/>
        <v>3176</v>
      </c>
      <c r="BE78" s="61">
        <f t="shared" si="19"/>
        <v>0.27311032762920284</v>
      </c>
      <c r="BF78" s="25">
        <v>91</v>
      </c>
      <c r="BG78" s="25">
        <v>14</v>
      </c>
      <c r="BH78" s="25">
        <v>45</v>
      </c>
      <c r="BI78" s="25">
        <v>7</v>
      </c>
      <c r="BJ78" s="25">
        <v>6</v>
      </c>
      <c r="BK78" s="171">
        <v>124</v>
      </c>
      <c r="BL78" s="172">
        <f t="shared" si="42"/>
        <v>0.10662080825451418</v>
      </c>
      <c r="BM78" s="171">
        <f t="shared" si="41"/>
        <v>1944</v>
      </c>
      <c r="BN78" s="172">
        <f t="shared" si="49"/>
        <v>0.16716828618109897</v>
      </c>
    </row>
    <row r="79" spans="1:66" x14ac:dyDescent="0.3">
      <c r="A79" s="74">
        <v>43221</v>
      </c>
      <c r="B79" s="19">
        <v>710</v>
      </c>
      <c r="C79" s="22">
        <v>419</v>
      </c>
      <c r="D79" s="24">
        <v>258</v>
      </c>
      <c r="E79" s="26">
        <v>143</v>
      </c>
      <c r="F79" s="29">
        <f t="shared" ref="F79:F128" si="67">SUM(B79:E79)</f>
        <v>1530</v>
      </c>
      <c r="G79" s="33">
        <f t="shared" ref="G79:G116" si="68">SUM(C79:E79)</f>
        <v>820</v>
      </c>
      <c r="H79" s="34">
        <f t="shared" ref="H79:H115" si="69">B79</f>
        <v>710</v>
      </c>
      <c r="I79" s="33">
        <f t="shared" si="43"/>
        <v>12274</v>
      </c>
      <c r="J79" s="33">
        <f t="shared" si="44"/>
        <v>6545</v>
      </c>
      <c r="K79" s="33">
        <f t="shared" si="45"/>
        <v>5729</v>
      </c>
      <c r="L79" s="35">
        <f t="shared" si="46"/>
        <v>1022.8333333333334</v>
      </c>
      <c r="M79" s="35">
        <f t="shared" si="47"/>
        <v>545.41666666666663</v>
      </c>
      <c r="N79" s="36">
        <f t="shared" si="48"/>
        <v>477.41666666666669</v>
      </c>
      <c r="O79" s="20">
        <f t="shared" ref="O79:O111" si="70">B79/$F79</f>
        <v>0.46405228758169936</v>
      </c>
      <c r="P79" s="23">
        <f t="shared" ref="P79:P111" si="71">C79/$F79</f>
        <v>0.27385620915032682</v>
      </c>
      <c r="Q79" s="15">
        <f t="shared" ref="Q79:Q111" si="72">D79/$F79</f>
        <v>0.16862745098039217</v>
      </c>
      <c r="R79" s="27">
        <f t="shared" ref="R79:R111" si="73">E79/$F79</f>
        <v>9.34640522875817E-2</v>
      </c>
      <c r="S79" s="18">
        <v>38</v>
      </c>
      <c r="T79" s="21">
        <v>0</v>
      </c>
      <c r="U79" s="14">
        <v>52</v>
      </c>
      <c r="V79" s="25">
        <v>0</v>
      </c>
      <c r="W79" s="31">
        <f t="shared" si="60"/>
        <v>90</v>
      </c>
      <c r="X79" s="18">
        <v>28</v>
      </c>
      <c r="Y79" s="21">
        <v>0</v>
      </c>
      <c r="Z79" s="14">
        <v>0</v>
      </c>
      <c r="AA79" s="25">
        <v>0</v>
      </c>
      <c r="AB79" s="31">
        <f t="shared" si="61"/>
        <v>28</v>
      </c>
      <c r="AC79" s="18">
        <f t="shared" si="62"/>
        <v>66</v>
      </c>
      <c r="AD79" s="21">
        <f t="shared" si="63"/>
        <v>0</v>
      </c>
      <c r="AE79" s="14">
        <f t="shared" si="64"/>
        <v>52</v>
      </c>
      <c r="AF79" s="25">
        <f t="shared" si="65"/>
        <v>0</v>
      </c>
      <c r="AG79" s="29">
        <f t="shared" si="66"/>
        <v>118</v>
      </c>
      <c r="AH79" s="57">
        <f t="shared" si="59"/>
        <v>7.7124183006535951E-2</v>
      </c>
      <c r="AI79" s="37">
        <v>1291</v>
      </c>
      <c r="AJ79" s="38">
        <f t="shared" si="50"/>
        <v>0.84379084967320261</v>
      </c>
      <c r="AK79" s="39">
        <f t="shared" si="51"/>
        <v>163</v>
      </c>
      <c r="AL79" s="40">
        <f t="shared" si="52"/>
        <v>0.1065359477124183</v>
      </c>
      <c r="AM79" s="41">
        <v>76</v>
      </c>
      <c r="AN79" s="42">
        <f t="shared" si="53"/>
        <v>4.9673202614379082E-2</v>
      </c>
      <c r="AO79" s="32">
        <v>239</v>
      </c>
      <c r="AP79" s="46">
        <f t="shared" si="55"/>
        <v>0.15620915032679739</v>
      </c>
      <c r="AQ79" s="29">
        <v>1454</v>
      </c>
      <c r="AR79" s="43">
        <f t="shared" si="54"/>
        <v>0.95032679738562087</v>
      </c>
      <c r="AS79" s="32">
        <f t="shared" ref="AS79:AS115" si="74">SUM(AQ68:AQ79)</f>
        <v>11386</v>
      </c>
      <c r="AT79" s="60" cm="1">
        <f t="array" ref="AT79">AS79/(SUM(AM68:AM79+AQ68:AQ79))</f>
        <v>0.92772753198077085</v>
      </c>
      <c r="AU79" s="52">
        <v>291</v>
      </c>
      <c r="AV79" s="51">
        <v>33</v>
      </c>
      <c r="AW79" s="53">
        <v>114</v>
      </c>
      <c r="AX79" s="16">
        <f t="shared" si="56"/>
        <v>438</v>
      </c>
      <c r="AY79" s="16">
        <f t="shared" si="57"/>
        <v>1092</v>
      </c>
      <c r="AZ79" s="17">
        <f t="shared" si="58"/>
        <v>0.28627450980392155</v>
      </c>
      <c r="BA79" s="52">
        <f t="shared" si="20"/>
        <v>529</v>
      </c>
      <c r="BB79" s="51">
        <f t="shared" si="21"/>
        <v>1261</v>
      </c>
      <c r="BC79" s="53">
        <f t="shared" si="22"/>
        <v>1702</v>
      </c>
      <c r="BD79" s="33">
        <f t="shared" si="23"/>
        <v>3492</v>
      </c>
      <c r="BE79" s="61">
        <f t="shared" ref="BE79:BE115" si="75">BD79/(SUM(AX68:AX79)+SUM(AY68:AY79))</f>
        <v>0.28450382923252404</v>
      </c>
      <c r="BF79" s="25">
        <v>94</v>
      </c>
      <c r="BG79" s="25">
        <v>40</v>
      </c>
      <c r="BH79" s="25">
        <v>49</v>
      </c>
      <c r="BI79" s="25">
        <v>5</v>
      </c>
      <c r="BJ79" s="25">
        <v>15</v>
      </c>
      <c r="BK79" s="171">
        <v>162</v>
      </c>
      <c r="BL79" s="172">
        <f t="shared" si="42"/>
        <v>0.10588235294117647</v>
      </c>
      <c r="BM79" s="171">
        <f t="shared" si="41"/>
        <v>1965</v>
      </c>
      <c r="BN79" s="172">
        <f t="shared" si="49"/>
        <v>0.16009450871761446</v>
      </c>
    </row>
    <row r="80" spans="1:66" x14ac:dyDescent="0.3">
      <c r="A80" s="74">
        <v>43252</v>
      </c>
      <c r="B80" s="19">
        <v>577</v>
      </c>
      <c r="C80" s="22">
        <v>74</v>
      </c>
      <c r="D80" s="24">
        <v>347</v>
      </c>
      <c r="E80" s="26">
        <v>3</v>
      </c>
      <c r="F80" s="29">
        <f t="shared" si="67"/>
        <v>1001</v>
      </c>
      <c r="G80" s="33">
        <f t="shared" si="68"/>
        <v>424</v>
      </c>
      <c r="H80" s="34">
        <f t="shared" si="69"/>
        <v>577</v>
      </c>
      <c r="I80" s="33">
        <f t="shared" si="43"/>
        <v>12369</v>
      </c>
      <c r="J80" s="33">
        <f t="shared" si="44"/>
        <v>6451</v>
      </c>
      <c r="K80" s="33">
        <f t="shared" si="45"/>
        <v>5918</v>
      </c>
      <c r="L80" s="35">
        <f t="shared" si="46"/>
        <v>1030.75</v>
      </c>
      <c r="M80" s="35">
        <f t="shared" si="47"/>
        <v>537.58333333333337</v>
      </c>
      <c r="N80" s="36">
        <f t="shared" si="48"/>
        <v>493.16666666666669</v>
      </c>
      <c r="O80" s="20">
        <f t="shared" si="70"/>
        <v>0.57642357642357644</v>
      </c>
      <c r="P80" s="23">
        <f t="shared" si="71"/>
        <v>7.3926073926073921E-2</v>
      </c>
      <c r="Q80" s="15">
        <f t="shared" si="72"/>
        <v>0.34665334665334663</v>
      </c>
      <c r="R80" s="27">
        <f t="shared" si="73"/>
        <v>2.997002997002997E-3</v>
      </c>
      <c r="S80" s="18">
        <v>33</v>
      </c>
      <c r="T80" s="21">
        <v>15</v>
      </c>
      <c r="U80" s="14">
        <v>64</v>
      </c>
      <c r="V80" s="25">
        <v>0</v>
      </c>
      <c r="W80" s="31">
        <f t="shared" si="60"/>
        <v>112</v>
      </c>
      <c r="X80" s="18">
        <v>0</v>
      </c>
      <c r="Y80" s="21">
        <v>0</v>
      </c>
      <c r="Z80" s="14">
        <v>0</v>
      </c>
      <c r="AA80" s="25">
        <v>0</v>
      </c>
      <c r="AB80" s="31">
        <f t="shared" si="61"/>
        <v>0</v>
      </c>
      <c r="AC80" s="18">
        <f t="shared" si="62"/>
        <v>33</v>
      </c>
      <c r="AD80" s="21">
        <f t="shared" si="63"/>
        <v>15</v>
      </c>
      <c r="AE80" s="14">
        <f t="shared" si="64"/>
        <v>64</v>
      </c>
      <c r="AF80" s="25">
        <f t="shared" si="65"/>
        <v>0</v>
      </c>
      <c r="AG80" s="29">
        <f t="shared" si="66"/>
        <v>112</v>
      </c>
      <c r="AH80" s="57">
        <f t="shared" si="59"/>
        <v>0.11188811188811189</v>
      </c>
      <c r="AI80" s="37">
        <v>812</v>
      </c>
      <c r="AJ80" s="38">
        <f t="shared" si="50"/>
        <v>0.81118881118881114</v>
      </c>
      <c r="AK80" s="39">
        <f t="shared" si="51"/>
        <v>120</v>
      </c>
      <c r="AL80" s="40">
        <f t="shared" si="52"/>
        <v>0.11988011988011989</v>
      </c>
      <c r="AM80" s="41">
        <v>69</v>
      </c>
      <c r="AN80" s="42">
        <f t="shared" si="53"/>
        <v>6.8931068931068928E-2</v>
      </c>
      <c r="AO80" s="32">
        <v>189</v>
      </c>
      <c r="AP80" s="46">
        <f t="shared" si="55"/>
        <v>0.1888111888111888</v>
      </c>
      <c r="AQ80" s="29">
        <v>932</v>
      </c>
      <c r="AR80" s="43">
        <f t="shared" si="54"/>
        <v>0.93106893106893107</v>
      </c>
      <c r="AS80" s="32">
        <f t="shared" si="74"/>
        <v>11496</v>
      </c>
      <c r="AT80" s="60" cm="1">
        <f t="array" ref="AT80">AS80/(SUM(AM69:AM80+AQ69:AQ80))</f>
        <v>0.92949547218628714</v>
      </c>
      <c r="AU80" s="52">
        <v>25</v>
      </c>
      <c r="AV80" s="51">
        <v>87</v>
      </c>
      <c r="AW80" s="53">
        <v>60</v>
      </c>
      <c r="AX80" s="16">
        <f t="shared" si="56"/>
        <v>172</v>
      </c>
      <c r="AY80" s="16">
        <f t="shared" si="57"/>
        <v>829</v>
      </c>
      <c r="AZ80" s="17">
        <f t="shared" si="58"/>
        <v>0.17182817182817184</v>
      </c>
      <c r="BA80" s="52">
        <f t="shared" ref="BA80:BA115" si="76">SUM(AU69:AU80)</f>
        <v>548</v>
      </c>
      <c r="BB80" s="51">
        <f t="shared" ref="BB80:BB115" si="77">SUM(AV69:AV80)</f>
        <v>1200</v>
      </c>
      <c r="BC80" s="53">
        <f t="shared" ref="BC80:BC115" si="78">SUM(AW69:AW80)</f>
        <v>1705</v>
      </c>
      <c r="BD80" s="33">
        <f t="shared" ref="BD80:BD115" si="79">SUM(AX69:AX80)</f>
        <v>3453</v>
      </c>
      <c r="BE80" s="61">
        <f t="shared" si="75"/>
        <v>0.27916565607567306</v>
      </c>
      <c r="BF80" s="25">
        <v>134</v>
      </c>
      <c r="BG80" s="25">
        <v>56</v>
      </c>
      <c r="BH80" s="25">
        <v>67</v>
      </c>
      <c r="BI80" s="25">
        <v>28</v>
      </c>
      <c r="BJ80" s="25">
        <v>33</v>
      </c>
      <c r="BK80" s="171">
        <v>179</v>
      </c>
      <c r="BL80" s="172">
        <f t="shared" si="42"/>
        <v>0.17882117882117882</v>
      </c>
      <c r="BM80" s="171">
        <f t="shared" si="41"/>
        <v>1984</v>
      </c>
      <c r="BN80" s="172">
        <f t="shared" si="49"/>
        <v>0.16040100250626566</v>
      </c>
    </row>
    <row r="81" spans="1:66" x14ac:dyDescent="0.3">
      <c r="A81" s="74">
        <v>43282</v>
      </c>
      <c r="B81" s="19">
        <v>562</v>
      </c>
      <c r="C81" s="22">
        <v>320</v>
      </c>
      <c r="D81" s="24">
        <v>320</v>
      </c>
      <c r="E81" s="26">
        <v>48</v>
      </c>
      <c r="F81" s="29">
        <f t="shared" si="67"/>
        <v>1250</v>
      </c>
      <c r="G81" s="33">
        <f t="shared" si="68"/>
        <v>688</v>
      </c>
      <c r="H81" s="34">
        <f t="shared" si="69"/>
        <v>562</v>
      </c>
      <c r="I81" s="33">
        <f t="shared" si="43"/>
        <v>12845</v>
      </c>
      <c r="J81" s="33">
        <f t="shared" si="44"/>
        <v>6806</v>
      </c>
      <c r="K81" s="33">
        <f t="shared" si="45"/>
        <v>6039</v>
      </c>
      <c r="L81" s="35">
        <f t="shared" si="46"/>
        <v>1070.4166666666667</v>
      </c>
      <c r="M81" s="35">
        <f t="shared" si="47"/>
        <v>567.16666666666663</v>
      </c>
      <c r="N81" s="36">
        <f t="shared" si="48"/>
        <v>503.25</v>
      </c>
      <c r="O81" s="20">
        <f t="shared" si="70"/>
        <v>0.4496</v>
      </c>
      <c r="P81" s="23">
        <f t="shared" si="71"/>
        <v>0.25600000000000001</v>
      </c>
      <c r="Q81" s="15">
        <f t="shared" si="72"/>
        <v>0.25600000000000001</v>
      </c>
      <c r="R81" s="27">
        <f t="shared" si="73"/>
        <v>3.8399999999999997E-2</v>
      </c>
      <c r="S81" s="18">
        <v>2</v>
      </c>
      <c r="T81" s="21">
        <v>21</v>
      </c>
      <c r="U81" s="14">
        <v>93</v>
      </c>
      <c r="V81" s="25">
        <v>0</v>
      </c>
      <c r="W81" s="31">
        <f t="shared" si="60"/>
        <v>116</v>
      </c>
      <c r="X81" s="18">
        <v>6</v>
      </c>
      <c r="Y81" s="21">
        <v>0</v>
      </c>
      <c r="Z81" s="14">
        <v>0</v>
      </c>
      <c r="AA81" s="25">
        <v>0</v>
      </c>
      <c r="AB81" s="31">
        <f t="shared" si="61"/>
        <v>6</v>
      </c>
      <c r="AC81" s="18">
        <f t="shared" si="62"/>
        <v>8</v>
      </c>
      <c r="AD81" s="21">
        <f t="shared" si="63"/>
        <v>21</v>
      </c>
      <c r="AE81" s="14">
        <f t="shared" si="64"/>
        <v>93</v>
      </c>
      <c r="AF81" s="25">
        <f t="shared" si="65"/>
        <v>0</v>
      </c>
      <c r="AG81" s="29">
        <f t="shared" si="66"/>
        <v>122</v>
      </c>
      <c r="AH81" s="57">
        <f t="shared" si="59"/>
        <v>9.7600000000000006E-2</v>
      </c>
      <c r="AI81" s="37">
        <v>1034</v>
      </c>
      <c r="AJ81" s="38">
        <f t="shared" si="50"/>
        <v>0.82720000000000005</v>
      </c>
      <c r="AK81" s="39">
        <f t="shared" si="51"/>
        <v>134</v>
      </c>
      <c r="AL81" s="40">
        <f t="shared" si="52"/>
        <v>0.1072</v>
      </c>
      <c r="AM81" s="41">
        <v>82</v>
      </c>
      <c r="AN81" s="42">
        <f t="shared" si="53"/>
        <v>6.5600000000000006E-2</v>
      </c>
      <c r="AO81" s="32">
        <v>216</v>
      </c>
      <c r="AP81" s="46">
        <f t="shared" si="55"/>
        <v>0.17280000000000001</v>
      </c>
      <c r="AQ81" s="29">
        <v>1168</v>
      </c>
      <c r="AR81" s="43">
        <f t="shared" si="54"/>
        <v>0.93440000000000001</v>
      </c>
      <c r="AS81" s="32">
        <f t="shared" si="74"/>
        <v>11965</v>
      </c>
      <c r="AT81" s="60" cm="1">
        <f t="array" ref="AT81">AS81/(SUM(AM70:AM81+AQ70:AQ81))</f>
        <v>0.93156337589535965</v>
      </c>
      <c r="AU81" s="52">
        <v>34</v>
      </c>
      <c r="AV81" s="51">
        <v>123</v>
      </c>
      <c r="AW81" s="53">
        <v>241</v>
      </c>
      <c r="AX81" s="16">
        <f t="shared" si="56"/>
        <v>398</v>
      </c>
      <c r="AY81" s="16">
        <f t="shared" si="57"/>
        <v>852</v>
      </c>
      <c r="AZ81" s="17">
        <f t="shared" si="58"/>
        <v>0.31840000000000002</v>
      </c>
      <c r="BA81" s="52">
        <f t="shared" si="76"/>
        <v>563</v>
      </c>
      <c r="BB81" s="51">
        <f t="shared" si="77"/>
        <v>1147</v>
      </c>
      <c r="BC81" s="53">
        <f t="shared" si="78"/>
        <v>1895</v>
      </c>
      <c r="BD81" s="33">
        <f t="shared" si="79"/>
        <v>3605</v>
      </c>
      <c r="BE81" s="61">
        <f t="shared" si="75"/>
        <v>0.28065395095367845</v>
      </c>
      <c r="BF81" s="25">
        <v>100</v>
      </c>
      <c r="BG81" s="25">
        <v>34</v>
      </c>
      <c r="BH81" s="25">
        <v>78</v>
      </c>
      <c r="BI81" s="25"/>
      <c r="BJ81" s="25">
        <v>8</v>
      </c>
      <c r="BK81" s="171">
        <v>170</v>
      </c>
      <c r="BL81" s="172">
        <f t="shared" si="42"/>
        <v>0.13600000000000001</v>
      </c>
      <c r="BM81" s="171">
        <f t="shared" si="41"/>
        <v>2040</v>
      </c>
      <c r="BN81" s="172">
        <f t="shared" si="49"/>
        <v>0.15881666017905799</v>
      </c>
    </row>
    <row r="82" spans="1:66" x14ac:dyDescent="0.3">
      <c r="A82" s="74">
        <v>43313</v>
      </c>
      <c r="B82" s="19">
        <v>604</v>
      </c>
      <c r="C82" s="22">
        <v>404</v>
      </c>
      <c r="D82" s="24">
        <v>250</v>
      </c>
      <c r="E82" s="26">
        <v>40</v>
      </c>
      <c r="F82" s="29">
        <f t="shared" si="67"/>
        <v>1298</v>
      </c>
      <c r="G82" s="33">
        <f t="shared" si="68"/>
        <v>694</v>
      </c>
      <c r="H82" s="34">
        <f t="shared" si="69"/>
        <v>604</v>
      </c>
      <c r="I82" s="33">
        <f t="shared" si="43"/>
        <v>12959</v>
      </c>
      <c r="J82" s="33">
        <f t="shared" si="44"/>
        <v>6842</v>
      </c>
      <c r="K82" s="33">
        <f t="shared" si="45"/>
        <v>6117</v>
      </c>
      <c r="L82" s="35">
        <f t="shared" si="46"/>
        <v>1079.9166666666667</v>
      </c>
      <c r="M82" s="35">
        <f t="shared" si="47"/>
        <v>570.16666666666663</v>
      </c>
      <c r="N82" s="36">
        <f t="shared" si="48"/>
        <v>509.75</v>
      </c>
      <c r="O82" s="20">
        <f t="shared" si="70"/>
        <v>0.46533127889060094</v>
      </c>
      <c r="P82" s="23">
        <f t="shared" si="71"/>
        <v>0.31124807395993837</v>
      </c>
      <c r="Q82" s="15">
        <f t="shared" si="72"/>
        <v>0.19260400616332821</v>
      </c>
      <c r="R82" s="27">
        <f t="shared" si="73"/>
        <v>3.0816640986132512E-2</v>
      </c>
      <c r="S82" s="18">
        <v>14</v>
      </c>
      <c r="T82" s="21">
        <v>69</v>
      </c>
      <c r="U82" s="14">
        <v>14</v>
      </c>
      <c r="V82" s="25">
        <v>0</v>
      </c>
      <c r="W82" s="31">
        <f t="shared" si="60"/>
        <v>97</v>
      </c>
      <c r="X82" s="18">
        <v>0</v>
      </c>
      <c r="Y82" s="21">
        <v>0</v>
      </c>
      <c r="Z82" s="14">
        <v>6</v>
      </c>
      <c r="AA82" s="25">
        <v>0</v>
      </c>
      <c r="AB82" s="31">
        <f t="shared" si="61"/>
        <v>6</v>
      </c>
      <c r="AC82" s="18">
        <f t="shared" si="62"/>
        <v>14</v>
      </c>
      <c r="AD82" s="21">
        <f t="shared" si="63"/>
        <v>69</v>
      </c>
      <c r="AE82" s="14">
        <f t="shared" si="64"/>
        <v>20</v>
      </c>
      <c r="AF82" s="25">
        <f t="shared" si="65"/>
        <v>0</v>
      </c>
      <c r="AG82" s="29">
        <f t="shared" si="66"/>
        <v>103</v>
      </c>
      <c r="AH82" s="57">
        <f t="shared" si="59"/>
        <v>7.9352850539291211E-2</v>
      </c>
      <c r="AI82" s="37">
        <v>1072</v>
      </c>
      <c r="AJ82" s="38">
        <f t="shared" si="50"/>
        <v>0.82588597842835132</v>
      </c>
      <c r="AK82" s="39">
        <f t="shared" si="51"/>
        <v>145</v>
      </c>
      <c r="AL82" s="40">
        <f t="shared" si="52"/>
        <v>0.11171032357473036</v>
      </c>
      <c r="AM82" s="41">
        <v>81</v>
      </c>
      <c r="AN82" s="42">
        <f t="shared" si="53"/>
        <v>6.2403697996918334E-2</v>
      </c>
      <c r="AO82" s="32">
        <v>226</v>
      </c>
      <c r="AP82" s="46">
        <f t="shared" si="55"/>
        <v>0.17411402157164868</v>
      </c>
      <c r="AQ82" s="29">
        <v>1217</v>
      </c>
      <c r="AR82" s="43">
        <f t="shared" si="54"/>
        <v>0.93759630200308164</v>
      </c>
      <c r="AS82" s="32">
        <f t="shared" si="74"/>
        <v>12089</v>
      </c>
      <c r="AT82" s="60" cm="1">
        <f t="array" ref="AT82">AS82/(SUM(AM71:AM82+AQ71:AQ82))</f>
        <v>0.93286519021529435</v>
      </c>
      <c r="AU82" s="52">
        <v>185</v>
      </c>
      <c r="AV82" s="51">
        <v>74</v>
      </c>
      <c r="AW82" s="53">
        <v>118</v>
      </c>
      <c r="AX82" s="16">
        <f t="shared" si="56"/>
        <v>377</v>
      </c>
      <c r="AY82" s="16">
        <f t="shared" si="57"/>
        <v>921</v>
      </c>
      <c r="AZ82" s="17">
        <f t="shared" si="58"/>
        <v>0.29044684129429893</v>
      </c>
      <c r="BA82" s="52">
        <f t="shared" si="76"/>
        <v>644</v>
      </c>
      <c r="BB82" s="51">
        <f t="shared" si="77"/>
        <v>1059</v>
      </c>
      <c r="BC82" s="53">
        <f t="shared" si="78"/>
        <v>1929</v>
      </c>
      <c r="BD82" s="33">
        <f t="shared" si="79"/>
        <v>3632</v>
      </c>
      <c r="BE82" s="61">
        <f t="shared" si="75"/>
        <v>0.2802685392391388</v>
      </c>
      <c r="BF82" s="25">
        <v>118</v>
      </c>
      <c r="BG82" s="25">
        <v>65</v>
      </c>
      <c r="BH82" s="25">
        <v>55</v>
      </c>
      <c r="BI82" s="25">
        <v>9</v>
      </c>
      <c r="BJ82" s="25">
        <v>7</v>
      </c>
      <c r="BK82" s="171">
        <v>175</v>
      </c>
      <c r="BL82" s="172">
        <f t="shared" si="42"/>
        <v>0.13482280431432975</v>
      </c>
      <c r="BM82" s="171">
        <f t="shared" si="41"/>
        <v>1919</v>
      </c>
      <c r="BN82" s="172">
        <f t="shared" si="49"/>
        <v>0.14808241376649434</v>
      </c>
    </row>
    <row r="83" spans="1:66" x14ac:dyDescent="0.3">
      <c r="A83" s="74">
        <v>43344</v>
      </c>
      <c r="B83" s="19">
        <v>456</v>
      </c>
      <c r="C83" s="22">
        <v>105</v>
      </c>
      <c r="D83" s="24">
        <v>219</v>
      </c>
      <c r="E83" s="26">
        <v>74</v>
      </c>
      <c r="F83" s="29">
        <f t="shared" si="67"/>
        <v>854</v>
      </c>
      <c r="G83" s="33">
        <f t="shared" si="68"/>
        <v>398</v>
      </c>
      <c r="H83" s="34">
        <f t="shared" si="69"/>
        <v>456</v>
      </c>
      <c r="I83" s="33">
        <f t="shared" si="43"/>
        <v>12945</v>
      </c>
      <c r="J83" s="33">
        <f t="shared" si="44"/>
        <v>6792</v>
      </c>
      <c r="K83" s="33">
        <f t="shared" si="45"/>
        <v>6153</v>
      </c>
      <c r="L83" s="35">
        <f t="shared" si="46"/>
        <v>1078.75</v>
      </c>
      <c r="M83" s="35">
        <f t="shared" si="47"/>
        <v>566</v>
      </c>
      <c r="N83" s="36">
        <f t="shared" si="48"/>
        <v>512.75</v>
      </c>
      <c r="O83" s="20">
        <f t="shared" si="70"/>
        <v>0.53395784543325531</v>
      </c>
      <c r="P83" s="23">
        <f t="shared" si="71"/>
        <v>0.12295081967213115</v>
      </c>
      <c r="Q83" s="15">
        <f t="shared" si="72"/>
        <v>0.25644028103044497</v>
      </c>
      <c r="R83" s="27">
        <f t="shared" si="73"/>
        <v>8.6651053864168617E-2</v>
      </c>
      <c r="S83" s="18">
        <v>8</v>
      </c>
      <c r="T83" s="21">
        <v>48</v>
      </c>
      <c r="U83" s="14">
        <v>29</v>
      </c>
      <c r="V83" s="25">
        <v>0</v>
      </c>
      <c r="W83" s="31">
        <f t="shared" si="60"/>
        <v>85</v>
      </c>
      <c r="X83" s="18">
        <v>0</v>
      </c>
      <c r="Y83" s="21">
        <v>0</v>
      </c>
      <c r="Z83" s="14">
        <v>0</v>
      </c>
      <c r="AA83" s="25">
        <v>0</v>
      </c>
      <c r="AB83" s="31">
        <f t="shared" si="61"/>
        <v>0</v>
      </c>
      <c r="AC83" s="18">
        <f t="shared" si="62"/>
        <v>8</v>
      </c>
      <c r="AD83" s="21">
        <f t="shared" si="63"/>
        <v>48</v>
      </c>
      <c r="AE83" s="14">
        <f t="shared" si="64"/>
        <v>29</v>
      </c>
      <c r="AF83" s="25">
        <f t="shared" si="65"/>
        <v>0</v>
      </c>
      <c r="AG83" s="29">
        <f t="shared" si="66"/>
        <v>85</v>
      </c>
      <c r="AH83" s="57">
        <f t="shared" si="59"/>
        <v>9.9531615925058547E-2</v>
      </c>
      <c r="AI83" s="37">
        <v>648</v>
      </c>
      <c r="AJ83" s="38">
        <f t="shared" si="50"/>
        <v>0.75878220140515218</v>
      </c>
      <c r="AK83" s="39">
        <f t="shared" si="51"/>
        <v>142</v>
      </c>
      <c r="AL83" s="40">
        <f t="shared" si="52"/>
        <v>0.16627634660421545</v>
      </c>
      <c r="AM83" s="41">
        <v>64</v>
      </c>
      <c r="AN83" s="42">
        <f t="shared" si="53"/>
        <v>7.4941451990632318E-2</v>
      </c>
      <c r="AO83" s="32">
        <v>206</v>
      </c>
      <c r="AP83" s="46">
        <f t="shared" si="55"/>
        <v>0.24121779859484777</v>
      </c>
      <c r="AQ83" s="29">
        <v>790</v>
      </c>
      <c r="AR83" s="43">
        <f t="shared" si="54"/>
        <v>0.92505854800936771</v>
      </c>
      <c r="AS83" s="32">
        <f t="shared" si="74"/>
        <v>12089</v>
      </c>
      <c r="AT83" s="60" cm="1">
        <f t="array" ref="AT83">AS83/(SUM(AM72:AM83+AQ72:AQ83))</f>
        <v>0.93387408265739669</v>
      </c>
      <c r="AU83" s="52">
        <v>4</v>
      </c>
      <c r="AV83" s="51">
        <v>71</v>
      </c>
      <c r="AW83" s="53">
        <v>118</v>
      </c>
      <c r="AX83" s="16">
        <f t="shared" si="56"/>
        <v>193</v>
      </c>
      <c r="AY83" s="16">
        <f t="shared" si="57"/>
        <v>661</v>
      </c>
      <c r="AZ83" s="17">
        <f t="shared" si="58"/>
        <v>0.22599531615925059</v>
      </c>
      <c r="BA83" s="52">
        <f t="shared" si="76"/>
        <v>646</v>
      </c>
      <c r="BB83" s="51">
        <f t="shared" si="77"/>
        <v>1064</v>
      </c>
      <c r="BC83" s="53">
        <f t="shared" si="78"/>
        <v>1801</v>
      </c>
      <c r="BD83" s="33">
        <f t="shared" si="79"/>
        <v>3511</v>
      </c>
      <c r="BE83" s="61">
        <f t="shared" si="75"/>
        <v>0.2712244109694863</v>
      </c>
      <c r="BF83" s="25">
        <v>99</v>
      </c>
      <c r="BG83" s="25">
        <v>34</v>
      </c>
      <c r="BH83" s="25">
        <v>48</v>
      </c>
      <c r="BI83" s="25">
        <v>10</v>
      </c>
      <c r="BJ83" s="25">
        <v>9</v>
      </c>
      <c r="BK83" s="171">
        <v>146</v>
      </c>
      <c r="BL83" s="172">
        <f t="shared" si="42"/>
        <v>0.17096018735362997</v>
      </c>
      <c r="BM83" s="171">
        <f t="shared" si="41"/>
        <v>1929</v>
      </c>
      <c r="BN83" s="172">
        <f t="shared" si="49"/>
        <v>0.14901506373117035</v>
      </c>
    </row>
    <row r="84" spans="1:66" x14ac:dyDescent="0.3">
      <c r="A84" s="74">
        <v>43374</v>
      </c>
      <c r="B84" s="19">
        <v>672</v>
      </c>
      <c r="C84" s="22">
        <v>55</v>
      </c>
      <c r="D84" s="24">
        <v>323</v>
      </c>
      <c r="E84" s="26">
        <v>27</v>
      </c>
      <c r="F84" s="29">
        <f t="shared" si="67"/>
        <v>1077</v>
      </c>
      <c r="G84" s="33">
        <f t="shared" si="68"/>
        <v>405</v>
      </c>
      <c r="H84" s="34">
        <f t="shared" si="69"/>
        <v>672</v>
      </c>
      <c r="I84" s="33">
        <f t="shared" si="43"/>
        <v>13078</v>
      </c>
      <c r="J84" s="33">
        <f t="shared" si="44"/>
        <v>6785</v>
      </c>
      <c r="K84" s="33">
        <f t="shared" si="45"/>
        <v>6293</v>
      </c>
      <c r="L84" s="35">
        <f t="shared" si="46"/>
        <v>1089.8333333333333</v>
      </c>
      <c r="M84" s="35">
        <f t="shared" si="47"/>
        <v>565.41666666666663</v>
      </c>
      <c r="N84" s="36">
        <f t="shared" si="48"/>
        <v>524.41666666666663</v>
      </c>
      <c r="O84" s="20">
        <f t="shared" si="70"/>
        <v>0.62395543175487467</v>
      </c>
      <c r="P84" s="23">
        <f t="shared" si="71"/>
        <v>5.1067780872794802E-2</v>
      </c>
      <c r="Q84" s="15">
        <f t="shared" si="72"/>
        <v>0.29990714948932218</v>
      </c>
      <c r="R84" s="27">
        <f t="shared" si="73"/>
        <v>2.5069637883008356E-2</v>
      </c>
      <c r="S84" s="18">
        <v>36</v>
      </c>
      <c r="T84" s="21">
        <v>9</v>
      </c>
      <c r="U84" s="14">
        <v>49</v>
      </c>
      <c r="V84" s="25">
        <v>0</v>
      </c>
      <c r="W84" s="31">
        <f t="shared" si="60"/>
        <v>94</v>
      </c>
      <c r="X84" s="18">
        <v>0</v>
      </c>
      <c r="Y84" s="21">
        <v>0</v>
      </c>
      <c r="Z84" s="14">
        <v>0</v>
      </c>
      <c r="AA84" s="25">
        <v>0</v>
      </c>
      <c r="AB84" s="31">
        <f t="shared" si="61"/>
        <v>0</v>
      </c>
      <c r="AC84" s="18">
        <f t="shared" si="62"/>
        <v>36</v>
      </c>
      <c r="AD84" s="21">
        <f t="shared" si="63"/>
        <v>9</v>
      </c>
      <c r="AE84" s="14">
        <f t="shared" si="64"/>
        <v>49</v>
      </c>
      <c r="AF84" s="25">
        <f t="shared" si="65"/>
        <v>0</v>
      </c>
      <c r="AG84" s="29">
        <f t="shared" si="66"/>
        <v>94</v>
      </c>
      <c r="AH84" s="57">
        <f t="shared" si="59"/>
        <v>8.72794800371402E-2</v>
      </c>
      <c r="AI84" s="37">
        <v>809</v>
      </c>
      <c r="AJ84" s="38">
        <f t="shared" si="50"/>
        <v>0.75116063138347255</v>
      </c>
      <c r="AK84" s="39">
        <f t="shared" si="51"/>
        <v>195</v>
      </c>
      <c r="AL84" s="40">
        <f t="shared" si="52"/>
        <v>0.18105849582172701</v>
      </c>
      <c r="AM84" s="41">
        <v>73</v>
      </c>
      <c r="AN84" s="42">
        <f t="shared" si="53"/>
        <v>6.778087279480037E-2</v>
      </c>
      <c r="AO84" s="32">
        <v>268</v>
      </c>
      <c r="AP84" s="46">
        <f t="shared" si="55"/>
        <v>0.24883936861652739</v>
      </c>
      <c r="AQ84" s="29">
        <v>1004</v>
      </c>
      <c r="AR84" s="43">
        <f t="shared" si="54"/>
        <v>0.93221912720519962</v>
      </c>
      <c r="AS84" s="32">
        <f t="shared" si="74"/>
        <v>12224</v>
      </c>
      <c r="AT84" s="60" cm="1">
        <f t="array" ref="AT84">AS84/(SUM(AM73:AM84+AQ73:AQ84))</f>
        <v>0.9346994953356782</v>
      </c>
      <c r="AU84" s="52">
        <v>25</v>
      </c>
      <c r="AV84" s="51">
        <v>87</v>
      </c>
      <c r="AW84" s="53">
        <v>128</v>
      </c>
      <c r="AX84" s="16">
        <f t="shared" si="56"/>
        <v>240</v>
      </c>
      <c r="AY84" s="16">
        <f t="shared" si="57"/>
        <v>837</v>
      </c>
      <c r="AZ84" s="17">
        <f t="shared" si="58"/>
        <v>0.22284122562674094</v>
      </c>
      <c r="BA84" s="52">
        <f t="shared" si="76"/>
        <v>664</v>
      </c>
      <c r="BB84" s="51">
        <f t="shared" si="77"/>
        <v>1090</v>
      </c>
      <c r="BC84" s="53">
        <f t="shared" si="78"/>
        <v>1854</v>
      </c>
      <c r="BD84" s="33">
        <f t="shared" si="79"/>
        <v>3608</v>
      </c>
      <c r="BE84" s="61">
        <f t="shared" si="75"/>
        <v>0.27588316256308304</v>
      </c>
      <c r="BF84" s="25">
        <v>120</v>
      </c>
      <c r="BG84" s="25">
        <v>58</v>
      </c>
      <c r="BH84" s="25">
        <v>45</v>
      </c>
      <c r="BI84" s="25">
        <v>8</v>
      </c>
      <c r="BJ84" s="25">
        <v>9</v>
      </c>
      <c r="BK84" s="171">
        <v>176</v>
      </c>
      <c r="BL84" s="172">
        <f t="shared" si="42"/>
        <v>0.16341689879294335</v>
      </c>
      <c r="BM84" s="171">
        <f t="shared" si="41"/>
        <v>1958</v>
      </c>
      <c r="BN84" s="172">
        <f t="shared" si="49"/>
        <v>0.14971708212264873</v>
      </c>
    </row>
    <row r="85" spans="1:66" x14ac:dyDescent="0.3">
      <c r="A85" s="74">
        <v>43405</v>
      </c>
      <c r="B85" s="19">
        <v>606</v>
      </c>
      <c r="C85" s="22">
        <v>176</v>
      </c>
      <c r="D85" s="24">
        <v>336</v>
      </c>
      <c r="E85" s="26">
        <v>54</v>
      </c>
      <c r="F85" s="29">
        <f t="shared" si="67"/>
        <v>1172</v>
      </c>
      <c r="G85" s="33">
        <f t="shared" si="68"/>
        <v>566</v>
      </c>
      <c r="H85" s="34">
        <f t="shared" si="69"/>
        <v>606</v>
      </c>
      <c r="I85" s="33">
        <f t="shared" si="43"/>
        <v>12800</v>
      </c>
      <c r="J85" s="33">
        <f t="shared" si="44"/>
        <v>6431</v>
      </c>
      <c r="K85" s="33">
        <f t="shared" si="45"/>
        <v>6369</v>
      </c>
      <c r="L85" s="35">
        <f t="shared" si="46"/>
        <v>1066.6666666666667</v>
      </c>
      <c r="M85" s="35">
        <f t="shared" si="47"/>
        <v>535.91666666666663</v>
      </c>
      <c r="N85" s="36">
        <f t="shared" si="48"/>
        <v>530.75</v>
      </c>
      <c r="O85" s="20">
        <f t="shared" si="70"/>
        <v>0.51706484641638228</v>
      </c>
      <c r="P85" s="23">
        <f t="shared" si="71"/>
        <v>0.15017064846416384</v>
      </c>
      <c r="Q85" s="15">
        <f t="shared" si="72"/>
        <v>0.28668941979522183</v>
      </c>
      <c r="R85" s="27">
        <f t="shared" si="73"/>
        <v>4.607508532423208E-2</v>
      </c>
      <c r="S85" s="18">
        <v>16</v>
      </c>
      <c r="T85" s="21">
        <v>67</v>
      </c>
      <c r="U85" s="14">
        <v>71</v>
      </c>
      <c r="V85" s="25">
        <v>0</v>
      </c>
      <c r="W85" s="31">
        <f t="shared" si="60"/>
        <v>154</v>
      </c>
      <c r="X85" s="18">
        <v>5</v>
      </c>
      <c r="Y85" s="21">
        <v>0</v>
      </c>
      <c r="Z85" s="14">
        <v>0</v>
      </c>
      <c r="AA85" s="25">
        <v>0</v>
      </c>
      <c r="AB85" s="31">
        <f t="shared" si="61"/>
        <v>5</v>
      </c>
      <c r="AC85" s="18">
        <f t="shared" si="62"/>
        <v>21</v>
      </c>
      <c r="AD85" s="21">
        <f t="shared" si="63"/>
        <v>67</v>
      </c>
      <c r="AE85" s="14">
        <f t="shared" si="64"/>
        <v>71</v>
      </c>
      <c r="AF85" s="25">
        <f t="shared" si="65"/>
        <v>0</v>
      </c>
      <c r="AG85" s="29">
        <f t="shared" si="66"/>
        <v>159</v>
      </c>
      <c r="AH85" s="57">
        <f t="shared" si="59"/>
        <v>0.1356655290102389</v>
      </c>
      <c r="AI85" s="37">
        <v>974</v>
      </c>
      <c r="AJ85" s="38">
        <f t="shared" si="50"/>
        <v>0.83105802047781574</v>
      </c>
      <c r="AK85" s="39">
        <f t="shared" si="51"/>
        <v>128</v>
      </c>
      <c r="AL85" s="40">
        <f t="shared" si="52"/>
        <v>0.10921501706484642</v>
      </c>
      <c r="AM85" s="41">
        <v>70</v>
      </c>
      <c r="AN85" s="42">
        <f t="shared" si="53"/>
        <v>5.9726962457337884E-2</v>
      </c>
      <c r="AO85" s="32">
        <v>198</v>
      </c>
      <c r="AP85" s="46">
        <f t="shared" si="55"/>
        <v>0.16894197952218429</v>
      </c>
      <c r="AQ85" s="29">
        <v>1102</v>
      </c>
      <c r="AR85" s="43">
        <f t="shared" si="54"/>
        <v>0.94027303754266212</v>
      </c>
      <c r="AS85" s="32">
        <f t="shared" si="74"/>
        <v>11967</v>
      </c>
      <c r="AT85" s="60" cm="1">
        <f t="array" ref="AT85">AS85/(SUM(AM74:AM85+AQ74:AQ85))</f>
        <v>0.93492187500000001</v>
      </c>
      <c r="AU85" s="52">
        <v>91</v>
      </c>
      <c r="AV85" s="51">
        <v>152</v>
      </c>
      <c r="AW85" s="53">
        <v>136</v>
      </c>
      <c r="AX85" s="16">
        <f t="shared" si="56"/>
        <v>379</v>
      </c>
      <c r="AY85" s="16">
        <f t="shared" si="57"/>
        <v>793</v>
      </c>
      <c r="AZ85" s="17">
        <f t="shared" si="58"/>
        <v>0.32337883959044367</v>
      </c>
      <c r="BA85" s="52">
        <f t="shared" si="76"/>
        <v>689</v>
      </c>
      <c r="BB85" s="51">
        <f t="shared" si="77"/>
        <v>1176</v>
      </c>
      <c r="BC85" s="53">
        <f t="shared" si="78"/>
        <v>1538</v>
      </c>
      <c r="BD85" s="33">
        <f t="shared" si="79"/>
        <v>3403</v>
      </c>
      <c r="BE85" s="61">
        <f t="shared" si="75"/>
        <v>0.26585937500000001</v>
      </c>
      <c r="BF85" s="25">
        <v>94</v>
      </c>
      <c r="BG85" s="25">
        <v>41</v>
      </c>
      <c r="BH85" s="25">
        <v>53</v>
      </c>
      <c r="BI85" s="25">
        <v>6</v>
      </c>
      <c r="BJ85" s="25">
        <v>12</v>
      </c>
      <c r="BK85" s="171">
        <v>154</v>
      </c>
      <c r="BL85" s="172">
        <f t="shared" si="42"/>
        <v>0.13139931740614336</v>
      </c>
      <c r="BM85" s="171">
        <f t="shared" si="41"/>
        <v>1942</v>
      </c>
      <c r="BN85" s="172">
        <f t="shared" si="49"/>
        <v>0.15171875000000001</v>
      </c>
    </row>
    <row r="86" spans="1:66" x14ac:dyDescent="0.3">
      <c r="A86" s="74">
        <v>43435</v>
      </c>
      <c r="B86" s="19">
        <v>425</v>
      </c>
      <c r="C86" s="22">
        <v>251</v>
      </c>
      <c r="D86" s="24">
        <v>262</v>
      </c>
      <c r="E86" s="26">
        <v>0</v>
      </c>
      <c r="F86" s="29">
        <f t="shared" si="67"/>
        <v>938</v>
      </c>
      <c r="G86" s="33">
        <f t="shared" si="68"/>
        <v>513</v>
      </c>
      <c r="H86" s="34">
        <f t="shared" si="69"/>
        <v>425</v>
      </c>
      <c r="I86" s="33">
        <f t="shared" si="43"/>
        <v>12862</v>
      </c>
      <c r="J86" s="33">
        <f t="shared" si="44"/>
        <v>6464</v>
      </c>
      <c r="K86" s="33">
        <f t="shared" si="45"/>
        <v>6398</v>
      </c>
      <c r="L86" s="35">
        <f t="shared" si="46"/>
        <v>1071.8333333333333</v>
      </c>
      <c r="M86" s="35">
        <f t="shared" si="47"/>
        <v>538.66666666666663</v>
      </c>
      <c r="N86" s="36">
        <f t="shared" si="48"/>
        <v>533.16666666666663</v>
      </c>
      <c r="O86" s="20">
        <f t="shared" si="70"/>
        <v>0.453091684434968</v>
      </c>
      <c r="P86" s="23">
        <f t="shared" si="71"/>
        <v>0.26759061833688702</v>
      </c>
      <c r="Q86" s="15">
        <f t="shared" si="72"/>
        <v>0.27931769722814498</v>
      </c>
      <c r="R86" s="27">
        <f t="shared" si="73"/>
        <v>0</v>
      </c>
      <c r="S86" s="18">
        <v>27</v>
      </c>
      <c r="T86" s="21">
        <v>18</v>
      </c>
      <c r="U86" s="14">
        <v>69</v>
      </c>
      <c r="V86" s="25">
        <v>0</v>
      </c>
      <c r="W86" s="31">
        <f t="shared" si="60"/>
        <v>114</v>
      </c>
      <c r="X86" s="18">
        <v>9</v>
      </c>
      <c r="Y86" s="21">
        <v>0</v>
      </c>
      <c r="Z86" s="14">
        <v>4</v>
      </c>
      <c r="AA86" s="25">
        <v>0</v>
      </c>
      <c r="AB86" s="31">
        <f t="shared" si="61"/>
        <v>13</v>
      </c>
      <c r="AC86" s="18">
        <f t="shared" si="62"/>
        <v>36</v>
      </c>
      <c r="AD86" s="21">
        <f t="shared" si="63"/>
        <v>18</v>
      </c>
      <c r="AE86" s="14">
        <f t="shared" si="64"/>
        <v>73</v>
      </c>
      <c r="AF86" s="25">
        <f t="shared" si="65"/>
        <v>0</v>
      </c>
      <c r="AG86" s="29">
        <f t="shared" si="66"/>
        <v>127</v>
      </c>
      <c r="AH86" s="57">
        <f t="shared" si="59"/>
        <v>0.13539445628997868</v>
      </c>
      <c r="AI86" s="37">
        <v>773</v>
      </c>
      <c r="AJ86" s="38">
        <f t="shared" si="50"/>
        <v>0.82409381663113002</v>
      </c>
      <c r="AK86" s="39">
        <f t="shared" si="51"/>
        <v>92</v>
      </c>
      <c r="AL86" s="40">
        <f t="shared" si="52"/>
        <v>9.8081023454157784E-2</v>
      </c>
      <c r="AM86" s="41">
        <v>73</v>
      </c>
      <c r="AN86" s="42">
        <f t="shared" si="53"/>
        <v>7.7825159914712158E-2</v>
      </c>
      <c r="AO86" s="32">
        <v>165</v>
      </c>
      <c r="AP86" s="46">
        <f t="shared" si="55"/>
        <v>0.17590618336886993</v>
      </c>
      <c r="AQ86" s="29">
        <v>865</v>
      </c>
      <c r="AR86" s="43">
        <f t="shared" si="54"/>
        <v>0.92217484008528783</v>
      </c>
      <c r="AS86" s="32">
        <f t="shared" si="74"/>
        <v>12027</v>
      </c>
      <c r="AT86" s="60" cm="1">
        <f t="array" ref="AT86">AS86/(SUM(AM75:AM86+AQ75:AQ86))</f>
        <v>0.93508008085834238</v>
      </c>
      <c r="AU86" s="52">
        <v>15</v>
      </c>
      <c r="AV86" s="51">
        <v>173</v>
      </c>
      <c r="AW86" s="53">
        <v>172</v>
      </c>
      <c r="AX86" s="16">
        <f t="shared" si="56"/>
        <v>360</v>
      </c>
      <c r="AY86" s="16">
        <f t="shared" si="57"/>
        <v>578</v>
      </c>
      <c r="AZ86" s="17">
        <f t="shared" si="58"/>
        <v>0.38379530916844351</v>
      </c>
      <c r="BA86" s="52">
        <f t="shared" si="76"/>
        <v>689</v>
      </c>
      <c r="BB86" s="51">
        <f t="shared" si="77"/>
        <v>1287</v>
      </c>
      <c r="BC86" s="53">
        <f t="shared" si="78"/>
        <v>1522</v>
      </c>
      <c r="BD86" s="33">
        <f t="shared" si="79"/>
        <v>3498</v>
      </c>
      <c r="BE86" s="61">
        <f t="shared" si="75"/>
        <v>0.27196392473954284</v>
      </c>
      <c r="BF86" s="25">
        <v>69</v>
      </c>
      <c r="BG86" s="25">
        <v>27</v>
      </c>
      <c r="BH86" s="25">
        <v>53</v>
      </c>
      <c r="BI86" s="25">
        <v>4</v>
      </c>
      <c r="BJ86" s="25">
        <v>10</v>
      </c>
      <c r="BK86" s="171">
        <v>126</v>
      </c>
      <c r="BL86" s="172">
        <f t="shared" si="42"/>
        <v>0.13432835820895522</v>
      </c>
      <c r="BM86" s="171">
        <f t="shared" si="41"/>
        <v>1953</v>
      </c>
      <c r="BN86" s="172">
        <f t="shared" si="49"/>
        <v>0.15184263722593686</v>
      </c>
    </row>
    <row r="87" spans="1:66" x14ac:dyDescent="0.3">
      <c r="A87" s="74">
        <v>43466</v>
      </c>
      <c r="B87" s="19">
        <v>514</v>
      </c>
      <c r="C87" s="22">
        <v>336</v>
      </c>
      <c r="D87" s="24">
        <v>191</v>
      </c>
      <c r="E87" s="26">
        <v>87</v>
      </c>
      <c r="F87" s="29">
        <f t="shared" si="67"/>
        <v>1128</v>
      </c>
      <c r="G87" s="33">
        <f t="shared" si="68"/>
        <v>614</v>
      </c>
      <c r="H87" s="34">
        <f t="shared" si="69"/>
        <v>514</v>
      </c>
      <c r="I87" s="33">
        <f t="shared" si="43"/>
        <v>13272</v>
      </c>
      <c r="J87" s="33">
        <f t="shared" si="44"/>
        <v>6741</v>
      </c>
      <c r="K87" s="33">
        <f t="shared" si="45"/>
        <v>6531</v>
      </c>
      <c r="L87" s="35">
        <f t="shared" si="46"/>
        <v>1106</v>
      </c>
      <c r="M87" s="35">
        <f t="shared" si="47"/>
        <v>561.75</v>
      </c>
      <c r="N87" s="36">
        <f t="shared" si="48"/>
        <v>544.25</v>
      </c>
      <c r="O87" s="20">
        <f t="shared" si="70"/>
        <v>0.45567375886524825</v>
      </c>
      <c r="P87" s="23">
        <f t="shared" si="71"/>
        <v>0.2978723404255319</v>
      </c>
      <c r="Q87" s="15">
        <f t="shared" si="72"/>
        <v>0.16932624113475178</v>
      </c>
      <c r="R87" s="27">
        <f t="shared" si="73"/>
        <v>7.7127659574468085E-2</v>
      </c>
      <c r="S87" s="18">
        <v>62</v>
      </c>
      <c r="T87" s="21">
        <v>59</v>
      </c>
      <c r="U87" s="14">
        <v>11</v>
      </c>
      <c r="V87" s="25">
        <v>0</v>
      </c>
      <c r="W87" s="31">
        <f t="shared" si="60"/>
        <v>132</v>
      </c>
      <c r="X87" s="18">
        <v>21</v>
      </c>
      <c r="Y87" s="21">
        <v>0</v>
      </c>
      <c r="Z87" s="14">
        <v>4</v>
      </c>
      <c r="AA87" s="25">
        <v>0</v>
      </c>
      <c r="AB87" s="31">
        <f t="shared" si="61"/>
        <v>25</v>
      </c>
      <c r="AC87" s="18">
        <f t="shared" si="62"/>
        <v>83</v>
      </c>
      <c r="AD87" s="21">
        <f t="shared" si="63"/>
        <v>59</v>
      </c>
      <c r="AE87" s="14">
        <f t="shared" si="64"/>
        <v>15</v>
      </c>
      <c r="AF87" s="25">
        <f t="shared" si="65"/>
        <v>0</v>
      </c>
      <c r="AG87" s="29">
        <f t="shared" si="66"/>
        <v>157</v>
      </c>
      <c r="AH87" s="57">
        <f t="shared" si="59"/>
        <v>0.13918439716312056</v>
      </c>
      <c r="AI87" s="37">
        <v>902</v>
      </c>
      <c r="AJ87" s="38">
        <f t="shared" si="50"/>
        <v>0.79964539007092195</v>
      </c>
      <c r="AK87" s="39">
        <f t="shared" si="51"/>
        <v>160</v>
      </c>
      <c r="AL87" s="40">
        <f t="shared" si="52"/>
        <v>0.14184397163120568</v>
      </c>
      <c r="AM87" s="41">
        <v>66</v>
      </c>
      <c r="AN87" s="42">
        <f t="shared" si="53"/>
        <v>5.8510638297872342E-2</v>
      </c>
      <c r="AO87" s="32">
        <v>226</v>
      </c>
      <c r="AP87" s="46">
        <f t="shared" si="55"/>
        <v>0.20035460992907803</v>
      </c>
      <c r="AQ87" s="29">
        <v>1062</v>
      </c>
      <c r="AR87" s="43">
        <f t="shared" si="54"/>
        <v>0.94148936170212771</v>
      </c>
      <c r="AS87" s="32">
        <f t="shared" si="74"/>
        <v>12417</v>
      </c>
      <c r="AT87" s="60" cm="1">
        <f t="array" ref="AT87">AS87/(SUM(AM76:AM87+AQ76:AQ87))</f>
        <v>0.93557866184448468</v>
      </c>
      <c r="AU87" s="52">
        <v>139</v>
      </c>
      <c r="AV87" s="51">
        <v>116</v>
      </c>
      <c r="AW87" s="53">
        <v>64</v>
      </c>
      <c r="AX87" s="16">
        <f t="shared" si="56"/>
        <v>319</v>
      </c>
      <c r="AY87" s="16">
        <f t="shared" si="57"/>
        <v>809</v>
      </c>
      <c r="AZ87" s="17">
        <f t="shared" si="58"/>
        <v>0.28280141843971629</v>
      </c>
      <c r="BA87" s="52">
        <f t="shared" si="76"/>
        <v>827</v>
      </c>
      <c r="BB87" s="51">
        <f t="shared" si="77"/>
        <v>1299</v>
      </c>
      <c r="BC87" s="53">
        <f t="shared" si="78"/>
        <v>1474</v>
      </c>
      <c r="BD87" s="33">
        <f t="shared" si="79"/>
        <v>3600</v>
      </c>
      <c r="BE87" s="61">
        <f t="shared" si="75"/>
        <v>0.27124773960216997</v>
      </c>
      <c r="BF87" s="25">
        <v>79</v>
      </c>
      <c r="BG87" s="25">
        <v>70</v>
      </c>
      <c r="BH87" s="25">
        <v>34</v>
      </c>
      <c r="BI87" s="25">
        <v>5</v>
      </c>
      <c r="BJ87" s="25">
        <v>4</v>
      </c>
      <c r="BK87" s="171">
        <v>156</v>
      </c>
      <c r="BL87" s="172">
        <f t="shared" si="42"/>
        <v>0.13829787234042554</v>
      </c>
      <c r="BM87" s="171">
        <f t="shared" si="41"/>
        <v>1986</v>
      </c>
      <c r="BN87" s="172">
        <f t="shared" si="49"/>
        <v>0.14963833634719712</v>
      </c>
    </row>
    <row r="88" spans="1:66" x14ac:dyDescent="0.3">
      <c r="A88" s="74">
        <v>43497</v>
      </c>
      <c r="B88" s="19">
        <v>638</v>
      </c>
      <c r="C88" s="22">
        <v>419</v>
      </c>
      <c r="D88" s="24">
        <v>212</v>
      </c>
      <c r="E88" s="26">
        <v>85</v>
      </c>
      <c r="F88" s="29">
        <f t="shared" si="67"/>
        <v>1354</v>
      </c>
      <c r="G88" s="33">
        <f t="shared" si="68"/>
        <v>716</v>
      </c>
      <c r="H88" s="34">
        <f t="shared" si="69"/>
        <v>638</v>
      </c>
      <c r="I88" s="33">
        <f t="shared" si="43"/>
        <v>13847</v>
      </c>
      <c r="J88" s="33">
        <f t="shared" si="44"/>
        <v>7110</v>
      </c>
      <c r="K88" s="33">
        <f t="shared" si="45"/>
        <v>6737</v>
      </c>
      <c r="L88" s="35">
        <f t="shared" si="46"/>
        <v>1153.9166666666667</v>
      </c>
      <c r="M88" s="35">
        <f t="shared" si="47"/>
        <v>592.5</v>
      </c>
      <c r="N88" s="36">
        <f t="shared" si="48"/>
        <v>561.41666666666663</v>
      </c>
      <c r="O88" s="20">
        <f t="shared" si="70"/>
        <v>0.47119645494830131</v>
      </c>
      <c r="P88" s="23">
        <f t="shared" si="71"/>
        <v>0.30945347119645494</v>
      </c>
      <c r="Q88" s="15">
        <f t="shared" si="72"/>
        <v>0.15657311669128507</v>
      </c>
      <c r="R88" s="27">
        <f t="shared" si="73"/>
        <v>6.2776957163958647E-2</v>
      </c>
      <c r="S88" s="18">
        <v>7</v>
      </c>
      <c r="T88" s="21">
        <v>137</v>
      </c>
      <c r="U88" s="14">
        <v>9</v>
      </c>
      <c r="V88" s="25">
        <v>0</v>
      </c>
      <c r="W88" s="31">
        <f t="shared" si="60"/>
        <v>153</v>
      </c>
      <c r="X88" s="18">
        <v>11</v>
      </c>
      <c r="Y88" s="21">
        <v>0</v>
      </c>
      <c r="Z88" s="14">
        <v>6</v>
      </c>
      <c r="AA88" s="25">
        <v>0</v>
      </c>
      <c r="AB88" s="31">
        <f t="shared" si="61"/>
        <v>17</v>
      </c>
      <c r="AC88" s="18">
        <f t="shared" si="62"/>
        <v>18</v>
      </c>
      <c r="AD88" s="21">
        <f t="shared" si="63"/>
        <v>137</v>
      </c>
      <c r="AE88" s="14">
        <f t="shared" si="64"/>
        <v>15</v>
      </c>
      <c r="AF88" s="25">
        <f t="shared" si="65"/>
        <v>0</v>
      </c>
      <c r="AG88" s="29">
        <f t="shared" si="66"/>
        <v>170</v>
      </c>
      <c r="AH88" s="57">
        <f t="shared" si="59"/>
        <v>0.12555391432791729</v>
      </c>
      <c r="AI88" s="37">
        <v>1106</v>
      </c>
      <c r="AJ88" s="38">
        <f t="shared" si="50"/>
        <v>0.81683899556868533</v>
      </c>
      <c r="AK88" s="39">
        <f t="shared" si="51"/>
        <v>169</v>
      </c>
      <c r="AL88" s="40">
        <f t="shared" si="52"/>
        <v>0.12481536189069424</v>
      </c>
      <c r="AM88" s="41">
        <v>79</v>
      </c>
      <c r="AN88" s="42">
        <f t="shared" si="53"/>
        <v>5.8345642540620385E-2</v>
      </c>
      <c r="AO88" s="32">
        <v>248</v>
      </c>
      <c r="AP88" s="46">
        <f t="shared" si="55"/>
        <v>0.18316100443131461</v>
      </c>
      <c r="AQ88" s="29">
        <v>1275</v>
      </c>
      <c r="AR88" s="43">
        <f t="shared" si="54"/>
        <v>0.94165435745937964</v>
      </c>
      <c r="AS88" s="32">
        <f t="shared" si="74"/>
        <v>12979</v>
      </c>
      <c r="AT88" s="60" cm="1">
        <f t="array" ref="AT88">AS88/(SUM(AM77:AM88+AQ77:AQ88))</f>
        <v>0.9373149418646638</v>
      </c>
      <c r="AU88" s="52">
        <v>153</v>
      </c>
      <c r="AV88" s="51">
        <v>48</v>
      </c>
      <c r="AW88" s="53">
        <v>126</v>
      </c>
      <c r="AX88" s="16">
        <f t="shared" si="56"/>
        <v>327</v>
      </c>
      <c r="AY88" s="16">
        <f t="shared" si="57"/>
        <v>1027</v>
      </c>
      <c r="AZ88" s="17">
        <f t="shared" si="58"/>
        <v>0.241506646971935</v>
      </c>
      <c r="BA88" s="52">
        <f t="shared" si="76"/>
        <v>974</v>
      </c>
      <c r="BB88" s="51">
        <f t="shared" si="77"/>
        <v>1309</v>
      </c>
      <c r="BC88" s="53">
        <f t="shared" si="78"/>
        <v>1560</v>
      </c>
      <c r="BD88" s="33">
        <f t="shared" si="79"/>
        <v>3843</v>
      </c>
      <c r="BE88" s="61">
        <f t="shared" si="75"/>
        <v>0.27753303964757708</v>
      </c>
      <c r="BF88" s="25">
        <v>107</v>
      </c>
      <c r="BG88" s="25">
        <v>49</v>
      </c>
      <c r="BH88" s="25">
        <v>40</v>
      </c>
      <c r="BI88" s="25">
        <v>3</v>
      </c>
      <c r="BJ88" s="25">
        <v>8</v>
      </c>
      <c r="BK88" s="171">
        <v>149</v>
      </c>
      <c r="BL88" s="172">
        <f t="shared" si="42"/>
        <v>0.11004431314623338</v>
      </c>
      <c r="BM88" s="171">
        <f t="shared" si="41"/>
        <v>1991</v>
      </c>
      <c r="BN88" s="172">
        <f t="shared" si="49"/>
        <v>0.14378565754315015</v>
      </c>
    </row>
    <row r="89" spans="1:66" x14ac:dyDescent="0.3">
      <c r="A89" s="74">
        <v>43525</v>
      </c>
      <c r="B89" s="19">
        <v>622</v>
      </c>
      <c r="C89" s="22">
        <v>264</v>
      </c>
      <c r="D89" s="24">
        <v>223</v>
      </c>
      <c r="E89" s="26">
        <v>0</v>
      </c>
      <c r="F89" s="29">
        <f t="shared" si="67"/>
        <v>1109</v>
      </c>
      <c r="G89" s="33">
        <f t="shared" si="68"/>
        <v>487</v>
      </c>
      <c r="H89" s="34">
        <f t="shared" si="69"/>
        <v>622</v>
      </c>
      <c r="I89" s="33">
        <f t="shared" si="43"/>
        <v>13874</v>
      </c>
      <c r="J89" s="33">
        <f t="shared" si="44"/>
        <v>7007</v>
      </c>
      <c r="K89" s="33">
        <f t="shared" si="45"/>
        <v>6867</v>
      </c>
      <c r="L89" s="35">
        <f t="shared" si="46"/>
        <v>1156.1666666666667</v>
      </c>
      <c r="M89" s="35">
        <f t="shared" si="47"/>
        <v>583.91666666666663</v>
      </c>
      <c r="N89" s="36">
        <f t="shared" si="48"/>
        <v>572.25</v>
      </c>
      <c r="O89" s="20">
        <f t="shared" si="70"/>
        <v>0.56086564472497746</v>
      </c>
      <c r="P89" s="23">
        <f t="shared" si="71"/>
        <v>0.23805229936880073</v>
      </c>
      <c r="Q89" s="15">
        <f t="shared" si="72"/>
        <v>0.20108205590622183</v>
      </c>
      <c r="R89" s="27">
        <f t="shared" si="73"/>
        <v>0</v>
      </c>
      <c r="S89" s="18">
        <v>12</v>
      </c>
      <c r="T89" s="21">
        <v>72</v>
      </c>
      <c r="U89" s="14">
        <v>23</v>
      </c>
      <c r="V89" s="25">
        <v>0</v>
      </c>
      <c r="W89" s="31">
        <f t="shared" si="60"/>
        <v>107</v>
      </c>
      <c r="X89" s="18">
        <v>14</v>
      </c>
      <c r="Y89" s="21">
        <v>0</v>
      </c>
      <c r="Z89" s="14">
        <v>2</v>
      </c>
      <c r="AA89" s="25">
        <v>0</v>
      </c>
      <c r="AB89" s="31">
        <f t="shared" si="61"/>
        <v>16</v>
      </c>
      <c r="AC89" s="18">
        <f t="shared" si="62"/>
        <v>26</v>
      </c>
      <c r="AD89" s="21">
        <f t="shared" si="63"/>
        <v>72</v>
      </c>
      <c r="AE89" s="14">
        <f t="shared" si="64"/>
        <v>25</v>
      </c>
      <c r="AF89" s="25">
        <f t="shared" si="65"/>
        <v>0</v>
      </c>
      <c r="AG89" s="29">
        <f t="shared" si="66"/>
        <v>123</v>
      </c>
      <c r="AH89" s="57">
        <f t="shared" si="59"/>
        <v>0.1109107303877367</v>
      </c>
      <c r="AI89" s="37">
        <v>854</v>
      </c>
      <c r="AJ89" s="38">
        <f t="shared" si="50"/>
        <v>0.77006311992786292</v>
      </c>
      <c r="AK89" s="39">
        <f t="shared" si="51"/>
        <v>173</v>
      </c>
      <c r="AL89" s="40">
        <f t="shared" si="52"/>
        <v>0.15599639314697927</v>
      </c>
      <c r="AM89" s="41">
        <v>82</v>
      </c>
      <c r="AN89" s="42">
        <f t="shared" si="53"/>
        <v>7.3940486925157797E-2</v>
      </c>
      <c r="AO89" s="32">
        <v>255</v>
      </c>
      <c r="AP89" s="46">
        <f t="shared" si="55"/>
        <v>0.22993688007213706</v>
      </c>
      <c r="AQ89" s="29">
        <v>1027</v>
      </c>
      <c r="AR89" s="43">
        <f t="shared" si="54"/>
        <v>0.92605951307484224</v>
      </c>
      <c r="AS89" s="32">
        <f t="shared" si="74"/>
        <v>12993</v>
      </c>
      <c r="AT89" s="60" cm="1">
        <f t="array" ref="AT89">AS89/(SUM(AM78:AM89+AQ78:AQ89))</f>
        <v>0.93649992792273318</v>
      </c>
      <c r="AU89" s="52">
        <v>14</v>
      </c>
      <c r="AV89" s="51">
        <v>99</v>
      </c>
      <c r="AW89" s="53">
        <v>113</v>
      </c>
      <c r="AX89" s="16">
        <f t="shared" si="56"/>
        <v>226</v>
      </c>
      <c r="AY89" s="16">
        <f t="shared" si="57"/>
        <v>883</v>
      </c>
      <c r="AZ89" s="17">
        <f t="shared" si="58"/>
        <v>0.20378719567177639</v>
      </c>
      <c r="BA89" s="52">
        <f t="shared" si="76"/>
        <v>979</v>
      </c>
      <c r="BB89" s="51">
        <f t="shared" si="77"/>
        <v>1191</v>
      </c>
      <c r="BC89" s="53">
        <f t="shared" si="78"/>
        <v>1626</v>
      </c>
      <c r="BD89" s="33">
        <f t="shared" si="79"/>
        <v>3796</v>
      </c>
      <c r="BE89" s="61">
        <f t="shared" si="75"/>
        <v>0.27360530488683871</v>
      </c>
      <c r="BF89" s="25">
        <v>143</v>
      </c>
      <c r="BG89" s="25">
        <v>53</v>
      </c>
      <c r="BH89" s="25">
        <v>24</v>
      </c>
      <c r="BI89" s="25">
        <v>5</v>
      </c>
      <c r="BJ89" s="25">
        <v>3</v>
      </c>
      <c r="BK89" s="171">
        <v>171</v>
      </c>
      <c r="BL89" s="172">
        <f t="shared" si="42"/>
        <v>0.15419296663660956</v>
      </c>
      <c r="BM89" s="171">
        <f t="shared" si="41"/>
        <v>1888</v>
      </c>
      <c r="BN89" s="172">
        <f t="shared" si="49"/>
        <v>0.13608187977511893</v>
      </c>
    </row>
    <row r="90" spans="1:66" x14ac:dyDescent="0.3">
      <c r="A90" s="74">
        <v>43556</v>
      </c>
      <c r="B90" s="19">
        <v>483</v>
      </c>
      <c r="C90" s="22">
        <v>129</v>
      </c>
      <c r="D90" s="24">
        <v>340</v>
      </c>
      <c r="E90" s="26">
        <v>91</v>
      </c>
      <c r="F90" s="29">
        <f t="shared" si="67"/>
        <v>1043</v>
      </c>
      <c r="G90" s="33">
        <f t="shared" si="68"/>
        <v>560</v>
      </c>
      <c r="H90" s="34">
        <f t="shared" si="69"/>
        <v>483</v>
      </c>
      <c r="I90" s="33">
        <f t="shared" ref="I90:I114" si="80">SUM(F79:F90)</f>
        <v>13754</v>
      </c>
      <c r="J90" s="33">
        <f t="shared" ref="J90:J114" si="81">SUM(G79:G90)</f>
        <v>6885</v>
      </c>
      <c r="K90" s="33">
        <f t="shared" ref="K90:K107" si="82">SUM(H79:H90)</f>
        <v>6869</v>
      </c>
      <c r="L90" s="35">
        <f t="shared" ref="L90:L107" si="83">I90/12</f>
        <v>1146.1666666666667</v>
      </c>
      <c r="M90" s="35">
        <f t="shared" ref="M90:M107" si="84">J90/12</f>
        <v>573.75</v>
      </c>
      <c r="N90" s="36">
        <f t="shared" ref="N90:N107" si="85">K90/12</f>
        <v>572.41666666666663</v>
      </c>
      <c r="O90" s="20">
        <f t="shared" si="70"/>
        <v>0.46308724832214765</v>
      </c>
      <c r="P90" s="23">
        <f t="shared" si="71"/>
        <v>0.1236816874400767</v>
      </c>
      <c r="Q90" s="15">
        <f t="shared" si="72"/>
        <v>0.32598274209012462</v>
      </c>
      <c r="R90" s="27">
        <f t="shared" si="73"/>
        <v>8.7248322147651006E-2</v>
      </c>
      <c r="S90" s="18">
        <v>23</v>
      </c>
      <c r="T90" s="21">
        <v>76</v>
      </c>
      <c r="U90" s="14">
        <v>30</v>
      </c>
      <c r="V90" s="25">
        <v>0</v>
      </c>
      <c r="W90" s="31">
        <f t="shared" si="60"/>
        <v>129</v>
      </c>
      <c r="X90" s="18">
        <v>14</v>
      </c>
      <c r="Y90" s="21">
        <v>0</v>
      </c>
      <c r="Z90" s="14">
        <v>2</v>
      </c>
      <c r="AA90" s="25">
        <v>0</v>
      </c>
      <c r="AB90" s="31">
        <f t="shared" si="61"/>
        <v>16</v>
      </c>
      <c r="AC90" s="18">
        <f t="shared" si="62"/>
        <v>37</v>
      </c>
      <c r="AD90" s="21">
        <f t="shared" si="63"/>
        <v>76</v>
      </c>
      <c r="AE90" s="14">
        <f t="shared" si="64"/>
        <v>32</v>
      </c>
      <c r="AF90" s="25">
        <f t="shared" si="65"/>
        <v>0</v>
      </c>
      <c r="AG90" s="29">
        <f t="shared" si="66"/>
        <v>145</v>
      </c>
      <c r="AH90" s="57">
        <f t="shared" si="59"/>
        <v>0.13902205177372962</v>
      </c>
      <c r="AI90" s="37">
        <v>840</v>
      </c>
      <c r="AJ90" s="38">
        <f t="shared" si="50"/>
        <v>0.80536912751677847</v>
      </c>
      <c r="AK90" s="39">
        <f t="shared" si="51"/>
        <v>116</v>
      </c>
      <c r="AL90" s="40">
        <f t="shared" si="52"/>
        <v>0.1112176414189837</v>
      </c>
      <c r="AM90" s="41">
        <v>87</v>
      </c>
      <c r="AN90" s="42">
        <f t="shared" si="53"/>
        <v>8.3413231064237772E-2</v>
      </c>
      <c r="AO90" s="32">
        <v>203</v>
      </c>
      <c r="AP90" s="46">
        <f t="shared" si="55"/>
        <v>0.19463087248322147</v>
      </c>
      <c r="AQ90" s="29">
        <v>956</v>
      </c>
      <c r="AR90" s="43">
        <f t="shared" si="54"/>
        <v>0.91658676893576219</v>
      </c>
      <c r="AS90" s="32">
        <f t="shared" si="74"/>
        <v>12852</v>
      </c>
      <c r="AT90" s="60" cm="1">
        <f t="array" ref="AT90">AS90/(SUM(AM79:AM90+AQ79:AQ90))</f>
        <v>0.93441907808637492</v>
      </c>
      <c r="AU90" s="52">
        <v>17</v>
      </c>
      <c r="AV90" s="51">
        <v>82</v>
      </c>
      <c r="AW90" s="53">
        <v>131</v>
      </c>
      <c r="AX90" s="16">
        <f t="shared" si="56"/>
        <v>230</v>
      </c>
      <c r="AY90" s="16">
        <f t="shared" si="57"/>
        <v>813</v>
      </c>
      <c r="AZ90" s="17">
        <f t="shared" si="58"/>
        <v>0.22051773729626079</v>
      </c>
      <c r="BA90" s="52">
        <f t="shared" si="76"/>
        <v>993</v>
      </c>
      <c r="BB90" s="51">
        <f t="shared" si="77"/>
        <v>1145</v>
      </c>
      <c r="BC90" s="53">
        <f t="shared" si="78"/>
        <v>1521</v>
      </c>
      <c r="BD90" s="33">
        <f t="shared" si="79"/>
        <v>3659</v>
      </c>
      <c r="BE90" s="61">
        <f t="shared" si="75"/>
        <v>0.266031699869129</v>
      </c>
      <c r="BF90" s="25">
        <v>126</v>
      </c>
      <c r="BG90" s="25">
        <v>42</v>
      </c>
      <c r="BH90" s="25">
        <v>38</v>
      </c>
      <c r="BI90" s="25">
        <v>6</v>
      </c>
      <c r="BJ90" s="25">
        <v>8</v>
      </c>
      <c r="BK90" s="171">
        <v>160</v>
      </c>
      <c r="BL90" s="172">
        <f t="shared" si="42"/>
        <v>0.15340364333652926</v>
      </c>
      <c r="BM90" s="171">
        <f t="shared" si="41"/>
        <v>1924</v>
      </c>
      <c r="BN90" s="172">
        <f t="shared" si="49"/>
        <v>0.13988657844990549</v>
      </c>
    </row>
    <row r="91" spans="1:66" x14ac:dyDescent="0.3">
      <c r="A91" s="74">
        <v>43586</v>
      </c>
      <c r="B91" s="19">
        <v>581</v>
      </c>
      <c r="C91" s="22">
        <v>471</v>
      </c>
      <c r="D91" s="24">
        <v>559</v>
      </c>
      <c r="E91" s="26">
        <v>46</v>
      </c>
      <c r="F91" s="29">
        <f t="shared" si="67"/>
        <v>1657</v>
      </c>
      <c r="G91" s="33">
        <f t="shared" si="68"/>
        <v>1076</v>
      </c>
      <c r="H91" s="34">
        <f t="shared" si="69"/>
        <v>581</v>
      </c>
      <c r="I91" s="33">
        <f t="shared" si="80"/>
        <v>13881</v>
      </c>
      <c r="J91" s="33">
        <f t="shared" si="81"/>
        <v>7141</v>
      </c>
      <c r="K91" s="33">
        <f t="shared" si="82"/>
        <v>6740</v>
      </c>
      <c r="L91" s="35">
        <f t="shared" si="83"/>
        <v>1156.75</v>
      </c>
      <c r="M91" s="35">
        <f t="shared" si="84"/>
        <v>595.08333333333337</v>
      </c>
      <c r="N91" s="36">
        <f t="shared" si="85"/>
        <v>561.66666666666663</v>
      </c>
      <c r="O91" s="20">
        <f t="shared" si="70"/>
        <v>0.35063367531683765</v>
      </c>
      <c r="P91" s="23">
        <f t="shared" si="71"/>
        <v>0.28424864212432105</v>
      </c>
      <c r="Q91" s="15">
        <f t="shared" si="72"/>
        <v>0.33735666867833436</v>
      </c>
      <c r="R91" s="27">
        <f t="shared" si="73"/>
        <v>2.7761013880506939E-2</v>
      </c>
      <c r="S91" s="18">
        <v>7</v>
      </c>
      <c r="T91" s="21">
        <v>93</v>
      </c>
      <c r="U91" s="14">
        <v>117</v>
      </c>
      <c r="V91" s="25">
        <v>0</v>
      </c>
      <c r="W91" s="31">
        <f t="shared" si="60"/>
        <v>217</v>
      </c>
      <c r="X91" s="18">
        <v>21</v>
      </c>
      <c r="Y91" s="21">
        <v>0</v>
      </c>
      <c r="Z91" s="14">
        <v>0</v>
      </c>
      <c r="AA91" s="25">
        <v>0</v>
      </c>
      <c r="AB91" s="31">
        <f t="shared" si="61"/>
        <v>21</v>
      </c>
      <c r="AC91" s="18">
        <f t="shared" si="62"/>
        <v>28</v>
      </c>
      <c r="AD91" s="21">
        <f t="shared" si="63"/>
        <v>93</v>
      </c>
      <c r="AE91" s="14">
        <f t="shared" si="64"/>
        <v>117</v>
      </c>
      <c r="AF91" s="25">
        <f t="shared" si="65"/>
        <v>0</v>
      </c>
      <c r="AG91" s="29">
        <f t="shared" si="66"/>
        <v>238</v>
      </c>
      <c r="AH91" s="57">
        <f t="shared" si="59"/>
        <v>0.1436330718165359</v>
      </c>
      <c r="AI91" s="37">
        <v>1437</v>
      </c>
      <c r="AJ91" s="38">
        <f t="shared" si="50"/>
        <v>0.86722993361496681</v>
      </c>
      <c r="AK91" s="39">
        <f t="shared" si="51"/>
        <v>145</v>
      </c>
      <c r="AL91" s="40">
        <f t="shared" si="52"/>
        <v>8.7507543753771871E-2</v>
      </c>
      <c r="AM91" s="41">
        <v>75</v>
      </c>
      <c r="AN91" s="42">
        <f t="shared" si="53"/>
        <v>4.5262522631261314E-2</v>
      </c>
      <c r="AO91" s="32">
        <v>220</v>
      </c>
      <c r="AP91" s="46">
        <f t="shared" si="55"/>
        <v>0.13277006638503319</v>
      </c>
      <c r="AQ91" s="29">
        <v>1582</v>
      </c>
      <c r="AR91" s="43">
        <f t="shared" si="54"/>
        <v>0.95473747736873871</v>
      </c>
      <c r="AS91" s="32">
        <f t="shared" si="74"/>
        <v>12980</v>
      </c>
      <c r="AT91" s="60" cm="1">
        <f t="array" ref="AT91">AS91/(SUM(AM80:AM91+AQ80:AQ91))</f>
        <v>0.93509113176284131</v>
      </c>
      <c r="AU91" s="52">
        <v>209</v>
      </c>
      <c r="AV91" s="51">
        <v>109</v>
      </c>
      <c r="AW91" s="53">
        <v>160</v>
      </c>
      <c r="AX91" s="16">
        <f t="shared" si="56"/>
        <v>478</v>
      </c>
      <c r="AY91" s="16">
        <f t="shared" si="57"/>
        <v>1179</v>
      </c>
      <c r="AZ91" s="17">
        <f t="shared" si="58"/>
        <v>0.28847314423657211</v>
      </c>
      <c r="BA91" s="52">
        <f t="shared" si="76"/>
        <v>911</v>
      </c>
      <c r="BB91" s="51">
        <f t="shared" si="77"/>
        <v>1221</v>
      </c>
      <c r="BC91" s="53">
        <f t="shared" si="78"/>
        <v>1567</v>
      </c>
      <c r="BD91" s="33">
        <f t="shared" si="79"/>
        <v>3699</v>
      </c>
      <c r="BE91" s="61">
        <f t="shared" si="75"/>
        <v>0.26647936027663716</v>
      </c>
      <c r="BF91" s="25">
        <v>111</v>
      </c>
      <c r="BG91" s="25">
        <v>100</v>
      </c>
      <c r="BH91" s="25">
        <v>98</v>
      </c>
      <c r="BI91" s="25">
        <v>46</v>
      </c>
      <c r="BJ91" s="25">
        <v>10</v>
      </c>
      <c r="BK91" s="171">
        <v>201</v>
      </c>
      <c r="BL91" s="172">
        <f t="shared" si="42"/>
        <v>0.12130356065178033</v>
      </c>
      <c r="BM91" s="171">
        <f t="shared" si="41"/>
        <v>1963</v>
      </c>
      <c r="BN91" s="172">
        <f t="shared" si="49"/>
        <v>0.14141632447230026</v>
      </c>
    </row>
    <row r="92" spans="1:66" x14ac:dyDescent="0.3">
      <c r="A92" s="74">
        <v>43617</v>
      </c>
      <c r="B92" s="19">
        <v>493</v>
      </c>
      <c r="C92" s="22">
        <v>294</v>
      </c>
      <c r="D92" s="24">
        <v>359</v>
      </c>
      <c r="E92" s="26">
        <v>6</v>
      </c>
      <c r="F92" s="29">
        <f t="shared" si="67"/>
        <v>1152</v>
      </c>
      <c r="G92" s="33">
        <f t="shared" si="68"/>
        <v>659</v>
      </c>
      <c r="H92" s="34">
        <f t="shared" si="69"/>
        <v>493</v>
      </c>
      <c r="I92" s="33">
        <f t="shared" si="80"/>
        <v>14032</v>
      </c>
      <c r="J92" s="33">
        <f t="shared" si="81"/>
        <v>7376</v>
      </c>
      <c r="K92" s="33">
        <f t="shared" si="82"/>
        <v>6656</v>
      </c>
      <c r="L92" s="35">
        <f t="shared" si="83"/>
        <v>1169.3333333333333</v>
      </c>
      <c r="M92" s="35">
        <f t="shared" si="84"/>
        <v>614.66666666666663</v>
      </c>
      <c r="N92" s="36">
        <f t="shared" si="85"/>
        <v>554.66666666666663</v>
      </c>
      <c r="O92" s="20">
        <f t="shared" si="70"/>
        <v>0.4279513888888889</v>
      </c>
      <c r="P92" s="23">
        <f t="shared" si="71"/>
        <v>0.25520833333333331</v>
      </c>
      <c r="Q92" s="15">
        <f t="shared" si="72"/>
        <v>0.31163194444444442</v>
      </c>
      <c r="R92" s="27">
        <f t="shared" si="73"/>
        <v>5.208333333333333E-3</v>
      </c>
      <c r="S92" s="18">
        <v>12</v>
      </c>
      <c r="T92" s="21">
        <v>39</v>
      </c>
      <c r="U92" s="14">
        <v>15</v>
      </c>
      <c r="V92" s="25">
        <v>0</v>
      </c>
      <c r="W92" s="31">
        <f t="shared" si="60"/>
        <v>66</v>
      </c>
      <c r="X92" s="18">
        <v>21</v>
      </c>
      <c r="Y92" s="21">
        <v>0</v>
      </c>
      <c r="Z92" s="14">
        <v>2</v>
      </c>
      <c r="AA92" s="25">
        <v>0</v>
      </c>
      <c r="AB92" s="31">
        <f t="shared" si="61"/>
        <v>23</v>
      </c>
      <c r="AC92" s="18">
        <f t="shared" si="62"/>
        <v>33</v>
      </c>
      <c r="AD92" s="21">
        <f t="shared" si="63"/>
        <v>39</v>
      </c>
      <c r="AE92" s="14">
        <f t="shared" si="64"/>
        <v>17</v>
      </c>
      <c r="AF92" s="25">
        <f t="shared" si="65"/>
        <v>0</v>
      </c>
      <c r="AG92" s="29">
        <f t="shared" si="66"/>
        <v>89</v>
      </c>
      <c r="AH92" s="57">
        <f t="shared" si="59"/>
        <v>7.7256944444444448E-2</v>
      </c>
      <c r="AI92" s="37">
        <v>952</v>
      </c>
      <c r="AJ92" s="38">
        <f t="shared" si="50"/>
        <v>0.82638888888888884</v>
      </c>
      <c r="AK92" s="39">
        <f t="shared" si="51"/>
        <v>122</v>
      </c>
      <c r="AL92" s="40">
        <f t="shared" si="52"/>
        <v>0.10590277777777778</v>
      </c>
      <c r="AM92" s="41">
        <v>78</v>
      </c>
      <c r="AN92" s="42">
        <f t="shared" si="53"/>
        <v>6.7708333333333329E-2</v>
      </c>
      <c r="AO92" s="32">
        <v>200</v>
      </c>
      <c r="AP92" s="46">
        <f t="shared" si="55"/>
        <v>0.1736111111111111</v>
      </c>
      <c r="AQ92" s="29">
        <v>1074</v>
      </c>
      <c r="AR92" s="43">
        <f t="shared" si="54"/>
        <v>0.93229166666666663</v>
      </c>
      <c r="AS92" s="32">
        <f t="shared" si="74"/>
        <v>13122</v>
      </c>
      <c r="AT92" s="60" cm="1">
        <f t="array" ref="AT92">AS92/(SUM(AM81:AM92+AQ81:AQ92))</f>
        <v>0.93514823261117441</v>
      </c>
      <c r="AU92" s="52">
        <v>17</v>
      </c>
      <c r="AV92" s="51">
        <v>216</v>
      </c>
      <c r="AW92" s="53">
        <v>67</v>
      </c>
      <c r="AX92" s="16">
        <f t="shared" si="56"/>
        <v>300</v>
      </c>
      <c r="AY92" s="16">
        <f t="shared" si="57"/>
        <v>852</v>
      </c>
      <c r="AZ92" s="17">
        <f t="shared" si="58"/>
        <v>0.26041666666666669</v>
      </c>
      <c r="BA92" s="52">
        <f t="shared" si="76"/>
        <v>903</v>
      </c>
      <c r="BB92" s="51">
        <f t="shared" si="77"/>
        <v>1350</v>
      </c>
      <c r="BC92" s="53">
        <f t="shared" si="78"/>
        <v>1574</v>
      </c>
      <c r="BD92" s="33">
        <f t="shared" si="79"/>
        <v>3827</v>
      </c>
      <c r="BE92" s="61">
        <f t="shared" si="75"/>
        <v>0.27273375142531359</v>
      </c>
      <c r="BF92" s="25">
        <v>82</v>
      </c>
      <c r="BG92" s="25">
        <v>51</v>
      </c>
      <c r="BH92" s="25">
        <v>40</v>
      </c>
      <c r="BI92" s="25">
        <v>5</v>
      </c>
      <c r="BJ92" s="25">
        <v>6</v>
      </c>
      <c r="BK92" s="171">
        <v>116</v>
      </c>
      <c r="BL92" s="172">
        <f t="shared" si="42"/>
        <v>0.10069444444444445</v>
      </c>
      <c r="BM92" s="171">
        <f t="shared" si="41"/>
        <v>1900</v>
      </c>
      <c r="BN92" s="172">
        <f t="shared" si="49"/>
        <v>0.1354047890535918</v>
      </c>
    </row>
    <row r="93" spans="1:66" x14ac:dyDescent="0.3">
      <c r="A93" s="74">
        <v>43647</v>
      </c>
      <c r="B93" s="19">
        <v>623</v>
      </c>
      <c r="C93" s="22">
        <v>475</v>
      </c>
      <c r="D93" s="24">
        <v>356</v>
      </c>
      <c r="E93" s="26">
        <v>0</v>
      </c>
      <c r="F93" s="29">
        <f t="shared" si="67"/>
        <v>1454</v>
      </c>
      <c r="G93" s="33">
        <f t="shared" si="68"/>
        <v>831</v>
      </c>
      <c r="H93" s="34">
        <f t="shared" si="69"/>
        <v>623</v>
      </c>
      <c r="I93" s="33">
        <f t="shared" si="80"/>
        <v>14236</v>
      </c>
      <c r="J93" s="33">
        <f t="shared" si="81"/>
        <v>7519</v>
      </c>
      <c r="K93" s="33">
        <f t="shared" si="82"/>
        <v>6717</v>
      </c>
      <c r="L93" s="35">
        <f t="shared" si="83"/>
        <v>1186.3333333333333</v>
      </c>
      <c r="M93" s="35">
        <f t="shared" si="84"/>
        <v>626.58333333333337</v>
      </c>
      <c r="N93" s="36">
        <f t="shared" si="85"/>
        <v>559.75</v>
      </c>
      <c r="O93" s="20">
        <f t="shared" si="70"/>
        <v>0.42847317744154056</v>
      </c>
      <c r="P93" s="23">
        <f t="shared" si="71"/>
        <v>0.32668500687757906</v>
      </c>
      <c r="Q93" s="15">
        <f t="shared" si="72"/>
        <v>0.24484181568088034</v>
      </c>
      <c r="R93" s="27">
        <f t="shared" si="73"/>
        <v>0</v>
      </c>
      <c r="S93" s="18">
        <v>19</v>
      </c>
      <c r="T93" s="21">
        <v>51</v>
      </c>
      <c r="U93" s="14">
        <v>19</v>
      </c>
      <c r="V93" s="25">
        <v>0</v>
      </c>
      <c r="W93" s="31">
        <f t="shared" si="60"/>
        <v>89</v>
      </c>
      <c r="X93" s="18">
        <v>13</v>
      </c>
      <c r="Y93" s="21">
        <v>0</v>
      </c>
      <c r="Z93" s="14">
        <v>7</v>
      </c>
      <c r="AA93" s="25">
        <v>0</v>
      </c>
      <c r="AB93" s="31">
        <f t="shared" si="61"/>
        <v>20</v>
      </c>
      <c r="AC93" s="18">
        <f t="shared" si="62"/>
        <v>32</v>
      </c>
      <c r="AD93" s="21">
        <f t="shared" si="63"/>
        <v>51</v>
      </c>
      <c r="AE93" s="14">
        <f t="shared" si="64"/>
        <v>26</v>
      </c>
      <c r="AF93" s="25">
        <f t="shared" si="65"/>
        <v>0</v>
      </c>
      <c r="AG93" s="29">
        <f t="shared" si="66"/>
        <v>109</v>
      </c>
      <c r="AH93" s="57">
        <f t="shared" si="59"/>
        <v>7.4965612104539198E-2</v>
      </c>
      <c r="AI93" s="37">
        <v>1193</v>
      </c>
      <c r="AJ93" s="38">
        <f t="shared" si="50"/>
        <v>0.82049518569463553</v>
      </c>
      <c r="AK93" s="39">
        <f t="shared" si="51"/>
        <v>183</v>
      </c>
      <c r="AL93" s="40">
        <f t="shared" si="52"/>
        <v>0.12585969738651995</v>
      </c>
      <c r="AM93" s="41">
        <v>78</v>
      </c>
      <c r="AN93" s="42">
        <f t="shared" si="53"/>
        <v>5.364511691884457E-2</v>
      </c>
      <c r="AO93" s="32">
        <v>261</v>
      </c>
      <c r="AP93" s="46">
        <f t="shared" si="55"/>
        <v>0.17950481430536452</v>
      </c>
      <c r="AQ93" s="29">
        <v>1376</v>
      </c>
      <c r="AR93" s="43">
        <f t="shared" si="54"/>
        <v>0.94635488308115545</v>
      </c>
      <c r="AS93" s="32">
        <f t="shared" si="74"/>
        <v>13330</v>
      </c>
      <c r="AT93" s="60" cm="1">
        <f t="array" ref="AT93">AS93/(SUM(AM82:AM93+AQ82:AQ93))</f>
        <v>0.93635852767631356</v>
      </c>
      <c r="AU93" s="52">
        <v>2</v>
      </c>
      <c r="AV93" s="51">
        <v>356</v>
      </c>
      <c r="AW93" s="53">
        <v>260</v>
      </c>
      <c r="AX93" s="16">
        <f t="shared" si="56"/>
        <v>618</v>
      </c>
      <c r="AY93" s="16">
        <f t="shared" si="57"/>
        <v>836</v>
      </c>
      <c r="AZ93" s="17">
        <f t="shared" si="58"/>
        <v>0.42503438789546077</v>
      </c>
      <c r="BA93" s="52">
        <f t="shared" si="76"/>
        <v>871</v>
      </c>
      <c r="BB93" s="51">
        <f t="shared" si="77"/>
        <v>1583</v>
      </c>
      <c r="BC93" s="53">
        <f t="shared" si="78"/>
        <v>1593</v>
      </c>
      <c r="BD93" s="33">
        <f t="shared" si="79"/>
        <v>4047</v>
      </c>
      <c r="BE93" s="61">
        <f t="shared" si="75"/>
        <v>0.28427929193593704</v>
      </c>
      <c r="BF93" s="25">
        <v>119</v>
      </c>
      <c r="BG93" s="25">
        <v>41</v>
      </c>
      <c r="BH93" s="25">
        <v>50</v>
      </c>
      <c r="BI93" s="25">
        <v>8</v>
      </c>
      <c r="BJ93" s="25">
        <v>7</v>
      </c>
      <c r="BK93" s="171">
        <v>158</v>
      </c>
      <c r="BL93" s="172">
        <f t="shared" si="42"/>
        <v>0.10866574965612105</v>
      </c>
      <c r="BM93" s="171">
        <f t="shared" si="41"/>
        <v>1888</v>
      </c>
      <c r="BN93" s="172">
        <f t="shared" si="49"/>
        <v>0.13262152289969092</v>
      </c>
    </row>
    <row r="94" spans="1:66" x14ac:dyDescent="0.3">
      <c r="A94" s="74">
        <v>43696</v>
      </c>
      <c r="B94" s="19">
        <v>565</v>
      </c>
      <c r="C94" s="22">
        <v>307</v>
      </c>
      <c r="D94" s="24">
        <v>409</v>
      </c>
      <c r="E94" s="26">
        <v>126</v>
      </c>
      <c r="F94" s="29">
        <f t="shared" si="67"/>
        <v>1407</v>
      </c>
      <c r="G94" s="33">
        <f t="shared" si="68"/>
        <v>842</v>
      </c>
      <c r="H94" s="34">
        <f t="shared" si="69"/>
        <v>565</v>
      </c>
      <c r="I94" s="33">
        <f t="shared" si="80"/>
        <v>14345</v>
      </c>
      <c r="J94" s="33">
        <f t="shared" si="81"/>
        <v>7667</v>
      </c>
      <c r="K94" s="33">
        <f t="shared" si="82"/>
        <v>6678</v>
      </c>
      <c r="L94" s="35">
        <f t="shared" si="83"/>
        <v>1195.4166666666667</v>
      </c>
      <c r="M94" s="35">
        <f t="shared" si="84"/>
        <v>638.91666666666663</v>
      </c>
      <c r="N94" s="36">
        <f t="shared" si="85"/>
        <v>556.5</v>
      </c>
      <c r="O94" s="20">
        <f t="shared" si="70"/>
        <v>0.40156361051883438</v>
      </c>
      <c r="P94" s="23">
        <f t="shared" si="71"/>
        <v>0.21819474058280028</v>
      </c>
      <c r="Q94" s="15">
        <f t="shared" si="72"/>
        <v>0.29068941009239518</v>
      </c>
      <c r="R94" s="27">
        <f t="shared" si="73"/>
        <v>8.9552238805970144E-2</v>
      </c>
      <c r="S94" s="18">
        <v>17</v>
      </c>
      <c r="T94" s="21">
        <v>51</v>
      </c>
      <c r="U94" s="14">
        <v>10</v>
      </c>
      <c r="V94" s="25">
        <v>0</v>
      </c>
      <c r="W94" s="31">
        <f t="shared" si="60"/>
        <v>78</v>
      </c>
      <c r="X94" s="18">
        <v>8</v>
      </c>
      <c r="Y94" s="21">
        <v>0</v>
      </c>
      <c r="Z94" s="14">
        <v>2</v>
      </c>
      <c r="AA94" s="25">
        <v>0</v>
      </c>
      <c r="AB94" s="31">
        <f t="shared" si="61"/>
        <v>10</v>
      </c>
      <c r="AC94" s="18">
        <f t="shared" si="62"/>
        <v>25</v>
      </c>
      <c r="AD94" s="21">
        <f t="shared" si="63"/>
        <v>51</v>
      </c>
      <c r="AE94" s="14">
        <f t="shared" si="64"/>
        <v>12</v>
      </c>
      <c r="AF94" s="25">
        <f t="shared" si="65"/>
        <v>0</v>
      </c>
      <c r="AG94" s="29">
        <f t="shared" si="66"/>
        <v>88</v>
      </c>
      <c r="AH94" s="57">
        <f t="shared" si="59"/>
        <v>6.2544420753375976E-2</v>
      </c>
      <c r="AI94" s="37">
        <v>1139</v>
      </c>
      <c r="AJ94" s="38">
        <f t="shared" si="50"/>
        <v>0.80952380952380953</v>
      </c>
      <c r="AK94" s="39">
        <f t="shared" si="51"/>
        <v>194</v>
      </c>
      <c r="AL94" s="40">
        <f t="shared" si="52"/>
        <v>0.13788201847903339</v>
      </c>
      <c r="AM94" s="41">
        <v>74</v>
      </c>
      <c r="AN94" s="42">
        <f t="shared" si="53"/>
        <v>5.2594171997157074E-2</v>
      </c>
      <c r="AO94" s="32">
        <v>268</v>
      </c>
      <c r="AP94" s="46">
        <f t="shared" si="55"/>
        <v>0.19047619047619047</v>
      </c>
      <c r="AQ94" s="29">
        <v>1333</v>
      </c>
      <c r="AR94" s="43">
        <f t="shared" si="54"/>
        <v>0.9474058280028429</v>
      </c>
      <c r="AS94" s="32">
        <f t="shared" si="74"/>
        <v>13446</v>
      </c>
      <c r="AT94" s="60" cm="1">
        <f t="array" ref="AT94">AS94/(SUM(AM83:AM94+AQ83:AQ94))</f>
        <v>0.93733008016730568</v>
      </c>
      <c r="AU94" s="52">
        <v>9</v>
      </c>
      <c r="AV94" s="51">
        <v>232</v>
      </c>
      <c r="AW94" s="53">
        <v>127</v>
      </c>
      <c r="AX94" s="16">
        <f t="shared" si="56"/>
        <v>368</v>
      </c>
      <c r="AY94" s="16">
        <f t="shared" si="57"/>
        <v>1039</v>
      </c>
      <c r="AZ94" s="17">
        <f t="shared" si="58"/>
        <v>0.26154939587775411</v>
      </c>
      <c r="BA94" s="52">
        <f t="shared" si="76"/>
        <v>695</v>
      </c>
      <c r="BB94" s="51">
        <f t="shared" si="77"/>
        <v>1741</v>
      </c>
      <c r="BC94" s="53">
        <f t="shared" si="78"/>
        <v>1602</v>
      </c>
      <c r="BD94" s="33">
        <f t="shared" si="79"/>
        <v>4038</v>
      </c>
      <c r="BE94" s="61">
        <f t="shared" si="75"/>
        <v>0.28149180899268039</v>
      </c>
      <c r="BF94" s="25">
        <v>73</v>
      </c>
      <c r="BG94" s="25">
        <v>32</v>
      </c>
      <c r="BH94" s="25">
        <v>46</v>
      </c>
      <c r="BI94" s="25">
        <v>7</v>
      </c>
      <c r="BJ94" s="25">
        <v>4</v>
      </c>
      <c r="BK94" s="171">
        <v>118</v>
      </c>
      <c r="BL94" s="172">
        <f t="shared" si="42"/>
        <v>8.3866382373845055E-2</v>
      </c>
      <c r="BM94" s="171">
        <f t="shared" si="41"/>
        <v>1831</v>
      </c>
      <c r="BN94" s="172">
        <f t="shared" si="49"/>
        <v>0.12764029278494249</v>
      </c>
    </row>
    <row r="95" spans="1:66" x14ac:dyDescent="0.3">
      <c r="A95" s="74">
        <v>43709</v>
      </c>
      <c r="B95" s="19">
        <v>488</v>
      </c>
      <c r="C95" s="22">
        <v>206</v>
      </c>
      <c r="D95" s="24">
        <v>449</v>
      </c>
      <c r="E95" s="26">
        <v>0</v>
      </c>
      <c r="F95" s="29">
        <f t="shared" si="67"/>
        <v>1143</v>
      </c>
      <c r="G95" s="33">
        <f t="shared" si="68"/>
        <v>655</v>
      </c>
      <c r="H95" s="34">
        <f t="shared" si="69"/>
        <v>488</v>
      </c>
      <c r="I95" s="33">
        <f t="shared" si="80"/>
        <v>14634</v>
      </c>
      <c r="J95" s="33">
        <f t="shared" si="81"/>
        <v>7924</v>
      </c>
      <c r="K95" s="33">
        <f t="shared" si="82"/>
        <v>6710</v>
      </c>
      <c r="L95" s="35">
        <f t="shared" si="83"/>
        <v>1219.5</v>
      </c>
      <c r="M95" s="35">
        <f t="shared" si="84"/>
        <v>660.33333333333337</v>
      </c>
      <c r="N95" s="36">
        <f t="shared" si="85"/>
        <v>559.16666666666663</v>
      </c>
      <c r="O95" s="20">
        <f t="shared" si="70"/>
        <v>0.42694663167104113</v>
      </c>
      <c r="P95" s="23">
        <f t="shared" si="71"/>
        <v>0.18022747156605423</v>
      </c>
      <c r="Q95" s="15">
        <f t="shared" si="72"/>
        <v>0.39282589676290464</v>
      </c>
      <c r="R95" s="27">
        <f t="shared" si="73"/>
        <v>0</v>
      </c>
      <c r="S95" s="18">
        <v>2</v>
      </c>
      <c r="T95" s="21">
        <v>42</v>
      </c>
      <c r="U95" s="14">
        <v>14</v>
      </c>
      <c r="V95" s="25">
        <v>0</v>
      </c>
      <c r="W95" s="31">
        <f t="shared" si="60"/>
        <v>58</v>
      </c>
      <c r="X95" s="18">
        <v>23</v>
      </c>
      <c r="Y95" s="21">
        <v>0</v>
      </c>
      <c r="Z95" s="14">
        <v>4</v>
      </c>
      <c r="AA95" s="25">
        <v>0</v>
      </c>
      <c r="AB95" s="31">
        <f t="shared" si="61"/>
        <v>27</v>
      </c>
      <c r="AC95" s="18">
        <f t="shared" si="62"/>
        <v>25</v>
      </c>
      <c r="AD95" s="21">
        <f t="shared" si="63"/>
        <v>42</v>
      </c>
      <c r="AE95" s="14">
        <f t="shared" si="64"/>
        <v>18</v>
      </c>
      <c r="AF95" s="25">
        <f t="shared" si="65"/>
        <v>0</v>
      </c>
      <c r="AG95" s="29">
        <f t="shared" si="66"/>
        <v>85</v>
      </c>
      <c r="AH95" s="57">
        <f t="shared" si="59"/>
        <v>7.4365704286964124E-2</v>
      </c>
      <c r="AI95" s="37">
        <v>960</v>
      </c>
      <c r="AJ95" s="38">
        <f t="shared" si="50"/>
        <v>0.83989501312335957</v>
      </c>
      <c r="AK95" s="39">
        <f t="shared" si="51"/>
        <v>131</v>
      </c>
      <c r="AL95" s="40">
        <f t="shared" si="52"/>
        <v>0.11461067366579178</v>
      </c>
      <c r="AM95" s="41">
        <v>52</v>
      </c>
      <c r="AN95" s="42">
        <f t="shared" si="53"/>
        <v>4.5494313210848646E-2</v>
      </c>
      <c r="AO95" s="32">
        <v>183</v>
      </c>
      <c r="AP95" s="46">
        <f t="shared" si="55"/>
        <v>0.16010498687664043</v>
      </c>
      <c r="AQ95" s="29">
        <v>1091</v>
      </c>
      <c r="AR95" s="43">
        <f t="shared" si="54"/>
        <v>0.95450568678915138</v>
      </c>
      <c r="AS95" s="32">
        <f t="shared" si="74"/>
        <v>13747</v>
      </c>
      <c r="AT95" s="60" cm="1">
        <f t="array" ref="AT95">AS95/(SUM(AM84:AM95+AQ84:AQ95))</f>
        <v>0.93938772721060548</v>
      </c>
      <c r="AU95" s="52">
        <v>8</v>
      </c>
      <c r="AV95" s="51">
        <v>78</v>
      </c>
      <c r="AW95" s="53">
        <v>199</v>
      </c>
      <c r="AX95" s="16">
        <f t="shared" si="56"/>
        <v>285</v>
      </c>
      <c r="AY95" s="16">
        <f t="shared" si="57"/>
        <v>858</v>
      </c>
      <c r="AZ95" s="17">
        <f t="shared" si="58"/>
        <v>0.24934383202099739</v>
      </c>
      <c r="BA95" s="52">
        <f t="shared" si="76"/>
        <v>699</v>
      </c>
      <c r="BB95" s="51">
        <f t="shared" si="77"/>
        <v>1748</v>
      </c>
      <c r="BC95" s="53">
        <f t="shared" si="78"/>
        <v>1683</v>
      </c>
      <c r="BD95" s="33">
        <f t="shared" si="79"/>
        <v>4130</v>
      </c>
      <c r="BE95" s="61">
        <f t="shared" si="75"/>
        <v>0.28221948886155529</v>
      </c>
      <c r="BF95" s="25">
        <v>98</v>
      </c>
      <c r="BG95" s="25">
        <v>53</v>
      </c>
      <c r="BH95" s="25">
        <v>27</v>
      </c>
      <c r="BI95" s="25">
        <v>5</v>
      </c>
      <c r="BJ95" s="25">
        <v>5</v>
      </c>
      <c r="BK95" s="171">
        <v>130</v>
      </c>
      <c r="BL95" s="172">
        <f t="shared" si="42"/>
        <v>0.1137357830271216</v>
      </c>
      <c r="BM95" s="171">
        <f t="shared" si="41"/>
        <v>1815</v>
      </c>
      <c r="BN95" s="172">
        <f t="shared" si="49"/>
        <v>0.12402624026240262</v>
      </c>
    </row>
    <row r="96" spans="1:66" x14ac:dyDescent="0.3">
      <c r="A96" s="74">
        <v>43757</v>
      </c>
      <c r="B96" s="19">
        <v>665</v>
      </c>
      <c r="C96" s="22">
        <v>154</v>
      </c>
      <c r="D96" s="24">
        <v>166</v>
      </c>
      <c r="E96" s="26">
        <v>376</v>
      </c>
      <c r="F96" s="29">
        <f t="shared" si="67"/>
        <v>1361</v>
      </c>
      <c r="G96" s="33">
        <f t="shared" si="68"/>
        <v>696</v>
      </c>
      <c r="H96" s="34">
        <f t="shared" si="69"/>
        <v>665</v>
      </c>
      <c r="I96" s="33">
        <f t="shared" si="80"/>
        <v>14918</v>
      </c>
      <c r="J96" s="33">
        <f t="shared" si="81"/>
        <v>8215</v>
      </c>
      <c r="K96" s="33">
        <f t="shared" si="82"/>
        <v>6703</v>
      </c>
      <c r="L96" s="35">
        <f t="shared" si="83"/>
        <v>1243.1666666666667</v>
      </c>
      <c r="M96" s="35">
        <f t="shared" si="84"/>
        <v>684.58333333333337</v>
      </c>
      <c r="N96" s="36">
        <f t="shared" si="85"/>
        <v>558.58333333333337</v>
      </c>
      <c r="O96" s="20">
        <f t="shared" si="70"/>
        <v>0.48861131520940487</v>
      </c>
      <c r="P96" s="23">
        <f t="shared" si="71"/>
        <v>0.11315209404849376</v>
      </c>
      <c r="Q96" s="15">
        <f t="shared" si="72"/>
        <v>0.12196914033798678</v>
      </c>
      <c r="R96" s="27">
        <f t="shared" si="73"/>
        <v>0.2762674504041146</v>
      </c>
      <c r="S96" s="18">
        <v>36</v>
      </c>
      <c r="T96" s="21">
        <v>10</v>
      </c>
      <c r="U96" s="14">
        <v>53</v>
      </c>
      <c r="V96" s="25">
        <v>0</v>
      </c>
      <c r="W96" s="31">
        <f t="shared" si="60"/>
        <v>99</v>
      </c>
      <c r="X96" s="18">
        <v>15</v>
      </c>
      <c r="Y96" s="21">
        <v>0</v>
      </c>
      <c r="Z96" s="14">
        <v>1</v>
      </c>
      <c r="AA96" s="25">
        <v>0</v>
      </c>
      <c r="AB96" s="31">
        <f t="shared" si="61"/>
        <v>16</v>
      </c>
      <c r="AC96" s="18">
        <f t="shared" si="62"/>
        <v>51</v>
      </c>
      <c r="AD96" s="21">
        <f t="shared" si="63"/>
        <v>10</v>
      </c>
      <c r="AE96" s="14">
        <f t="shared" si="64"/>
        <v>54</v>
      </c>
      <c r="AF96" s="25">
        <f t="shared" si="65"/>
        <v>0</v>
      </c>
      <c r="AG96" s="29">
        <f t="shared" si="66"/>
        <v>115</v>
      </c>
      <c r="AH96" s="57">
        <f t="shared" si="59"/>
        <v>8.4496693607641435E-2</v>
      </c>
      <c r="AI96" s="37">
        <v>1090</v>
      </c>
      <c r="AJ96" s="38">
        <f t="shared" si="50"/>
        <v>0.80088170462894925</v>
      </c>
      <c r="AK96" s="39">
        <f t="shared" si="51"/>
        <v>199</v>
      </c>
      <c r="AL96" s="40">
        <f t="shared" si="52"/>
        <v>0.14621601763409259</v>
      </c>
      <c r="AM96" s="41">
        <v>72</v>
      </c>
      <c r="AN96" s="42">
        <f t="shared" si="53"/>
        <v>5.2902277736958117E-2</v>
      </c>
      <c r="AO96" s="32">
        <v>271</v>
      </c>
      <c r="AP96" s="46">
        <f t="shared" si="55"/>
        <v>0.19911829537105069</v>
      </c>
      <c r="AQ96" s="29">
        <v>1289</v>
      </c>
      <c r="AR96" s="43">
        <f t="shared" si="54"/>
        <v>0.9470977222630419</v>
      </c>
      <c r="AS96" s="32">
        <f t="shared" si="74"/>
        <v>14032</v>
      </c>
      <c r="AT96" s="60" cm="1">
        <f t="array" ref="AT96">AS96/(SUM(AM85:AM96+AQ85:AQ96))</f>
        <v>0.94060866067837512</v>
      </c>
      <c r="AU96" s="52">
        <v>20</v>
      </c>
      <c r="AV96" s="51">
        <v>166</v>
      </c>
      <c r="AW96" s="53">
        <v>155</v>
      </c>
      <c r="AX96" s="16">
        <f t="shared" si="56"/>
        <v>341</v>
      </c>
      <c r="AY96" s="16">
        <f t="shared" si="57"/>
        <v>1020</v>
      </c>
      <c r="AZ96" s="17">
        <f t="shared" si="58"/>
        <v>0.2505510653930933</v>
      </c>
      <c r="BA96" s="52">
        <f t="shared" si="76"/>
        <v>694</v>
      </c>
      <c r="BB96" s="51">
        <f t="shared" si="77"/>
        <v>1827</v>
      </c>
      <c r="BC96" s="53">
        <f t="shared" si="78"/>
        <v>1710</v>
      </c>
      <c r="BD96" s="33">
        <f t="shared" si="79"/>
        <v>4231</v>
      </c>
      <c r="BE96" s="61">
        <f t="shared" si="75"/>
        <v>0.28361710685078428</v>
      </c>
      <c r="BF96" s="25">
        <v>120</v>
      </c>
      <c r="BG96" s="25">
        <v>67</v>
      </c>
      <c r="BH96" s="25">
        <v>30</v>
      </c>
      <c r="BI96" s="25">
        <v>6</v>
      </c>
      <c r="BJ96" s="25">
        <v>9</v>
      </c>
      <c r="BK96" s="171">
        <v>155</v>
      </c>
      <c r="BL96" s="172">
        <f t="shared" si="42"/>
        <v>0.11388684790595151</v>
      </c>
      <c r="BM96" s="171">
        <f t="shared" si="41"/>
        <v>1794</v>
      </c>
      <c r="BN96" s="172">
        <f t="shared" si="49"/>
        <v>0.12025740715913662</v>
      </c>
    </row>
    <row r="97" spans="1:66" x14ac:dyDescent="0.3">
      <c r="A97" s="74">
        <v>43770</v>
      </c>
      <c r="B97" s="19">
        <v>602</v>
      </c>
      <c r="C97" s="22">
        <v>134</v>
      </c>
      <c r="D97" s="24">
        <v>350</v>
      </c>
      <c r="E97" s="26">
        <v>34</v>
      </c>
      <c r="F97" s="29">
        <f t="shared" si="67"/>
        <v>1120</v>
      </c>
      <c r="G97" s="33">
        <f t="shared" si="68"/>
        <v>518</v>
      </c>
      <c r="H97" s="34">
        <f t="shared" si="69"/>
        <v>602</v>
      </c>
      <c r="I97" s="33">
        <f t="shared" si="80"/>
        <v>14866</v>
      </c>
      <c r="J97" s="33">
        <f t="shared" si="81"/>
        <v>8167</v>
      </c>
      <c r="K97" s="33">
        <f t="shared" si="82"/>
        <v>6699</v>
      </c>
      <c r="L97" s="35">
        <f t="shared" si="83"/>
        <v>1238.8333333333333</v>
      </c>
      <c r="M97" s="35">
        <f t="shared" si="84"/>
        <v>680.58333333333337</v>
      </c>
      <c r="N97" s="36">
        <f t="shared" si="85"/>
        <v>558.25</v>
      </c>
      <c r="O97" s="20">
        <f t="shared" si="70"/>
        <v>0.53749999999999998</v>
      </c>
      <c r="P97" s="23">
        <f t="shared" si="71"/>
        <v>0.11964285714285715</v>
      </c>
      <c r="Q97" s="15">
        <f t="shared" si="72"/>
        <v>0.3125</v>
      </c>
      <c r="R97" s="27">
        <f t="shared" si="73"/>
        <v>3.0357142857142857E-2</v>
      </c>
      <c r="S97" s="18">
        <v>41</v>
      </c>
      <c r="T97" s="21">
        <v>0</v>
      </c>
      <c r="U97" s="14">
        <v>32</v>
      </c>
      <c r="V97" s="25">
        <v>0</v>
      </c>
      <c r="W97" s="31">
        <f t="shared" si="60"/>
        <v>73</v>
      </c>
      <c r="X97" s="18">
        <v>14</v>
      </c>
      <c r="Y97" s="21">
        <v>0</v>
      </c>
      <c r="Z97" s="14">
        <v>0</v>
      </c>
      <c r="AA97" s="25">
        <v>0</v>
      </c>
      <c r="AB97" s="31">
        <f t="shared" si="61"/>
        <v>14</v>
      </c>
      <c r="AC97" s="18">
        <f t="shared" si="62"/>
        <v>55</v>
      </c>
      <c r="AD97" s="21">
        <f t="shared" si="63"/>
        <v>0</v>
      </c>
      <c r="AE97" s="14">
        <f t="shared" si="64"/>
        <v>32</v>
      </c>
      <c r="AF97" s="25">
        <f t="shared" si="65"/>
        <v>0</v>
      </c>
      <c r="AG97" s="29">
        <f t="shared" si="66"/>
        <v>87</v>
      </c>
      <c r="AH97" s="57">
        <f t="shared" si="59"/>
        <v>7.767857142857143E-2</v>
      </c>
      <c r="AI97" s="37">
        <v>895</v>
      </c>
      <c r="AJ97" s="38">
        <f t="shared" si="50"/>
        <v>0.7991071428571429</v>
      </c>
      <c r="AK97" s="39">
        <f t="shared" si="51"/>
        <v>172</v>
      </c>
      <c r="AL97" s="40">
        <f t="shared" si="52"/>
        <v>0.15357142857142858</v>
      </c>
      <c r="AM97" s="41">
        <v>53</v>
      </c>
      <c r="AN97" s="42">
        <f t="shared" si="53"/>
        <v>4.732142857142857E-2</v>
      </c>
      <c r="AO97" s="32">
        <v>225</v>
      </c>
      <c r="AP97" s="46">
        <f t="shared" si="55"/>
        <v>0.20089285714285715</v>
      </c>
      <c r="AQ97" s="29">
        <v>1067</v>
      </c>
      <c r="AR97" s="43">
        <f t="shared" si="54"/>
        <v>0.95267857142857137</v>
      </c>
      <c r="AS97" s="32">
        <f t="shared" si="74"/>
        <v>13997</v>
      </c>
      <c r="AT97" s="60" cm="1">
        <f t="array" ref="AT97">AS97/(SUM(AM86:AM97+AQ86:AQ97))</f>
        <v>0.94154446387730395</v>
      </c>
      <c r="AU97" s="52">
        <v>35</v>
      </c>
      <c r="AV97" s="51">
        <v>184</v>
      </c>
      <c r="AW97" s="53">
        <v>80</v>
      </c>
      <c r="AX97" s="16">
        <f t="shared" si="56"/>
        <v>299</v>
      </c>
      <c r="AY97" s="16">
        <f t="shared" si="57"/>
        <v>821</v>
      </c>
      <c r="AZ97" s="17">
        <f t="shared" si="58"/>
        <v>0.26696428571428571</v>
      </c>
      <c r="BA97" s="52">
        <f t="shared" si="76"/>
        <v>638</v>
      </c>
      <c r="BB97" s="51">
        <f t="shared" si="77"/>
        <v>1859</v>
      </c>
      <c r="BC97" s="53">
        <f t="shared" si="78"/>
        <v>1654</v>
      </c>
      <c r="BD97" s="33">
        <f t="shared" si="79"/>
        <v>4151</v>
      </c>
      <c r="BE97" s="61">
        <f t="shared" si="75"/>
        <v>0.27922776806134803</v>
      </c>
      <c r="BF97" s="25">
        <v>119</v>
      </c>
      <c r="BG97" s="25">
        <v>60</v>
      </c>
      <c r="BH97" s="25">
        <v>21</v>
      </c>
      <c r="BI97" s="25">
        <v>1</v>
      </c>
      <c r="BJ97" s="25">
        <v>4</v>
      </c>
      <c r="BK97" s="171">
        <v>152</v>
      </c>
      <c r="BL97" s="172">
        <f t="shared" si="42"/>
        <v>0.1357142857142857</v>
      </c>
      <c r="BM97" s="171">
        <f t="shared" si="41"/>
        <v>1792</v>
      </c>
      <c r="BN97" s="172">
        <f t="shared" si="49"/>
        <v>0.12054352213103726</v>
      </c>
    </row>
    <row r="98" spans="1:66" x14ac:dyDescent="0.3">
      <c r="A98" s="74">
        <v>43800</v>
      </c>
      <c r="B98" s="19">
        <v>561</v>
      </c>
      <c r="C98" s="22">
        <v>365</v>
      </c>
      <c r="D98" s="24">
        <v>293</v>
      </c>
      <c r="E98" s="26">
        <v>7</v>
      </c>
      <c r="F98" s="29">
        <f t="shared" si="67"/>
        <v>1226</v>
      </c>
      <c r="G98" s="33">
        <f t="shared" si="68"/>
        <v>665</v>
      </c>
      <c r="H98" s="34">
        <f t="shared" si="69"/>
        <v>561</v>
      </c>
      <c r="I98" s="33">
        <f t="shared" si="80"/>
        <v>15154</v>
      </c>
      <c r="J98" s="33">
        <f t="shared" si="81"/>
        <v>8319</v>
      </c>
      <c r="K98" s="33">
        <f t="shared" si="82"/>
        <v>6835</v>
      </c>
      <c r="L98" s="35">
        <f t="shared" si="83"/>
        <v>1262.8333333333333</v>
      </c>
      <c r="M98" s="35">
        <f t="shared" si="84"/>
        <v>693.25</v>
      </c>
      <c r="N98" s="36">
        <f t="shared" si="85"/>
        <v>569.58333333333337</v>
      </c>
      <c r="O98" s="20">
        <f t="shared" si="70"/>
        <v>0.45758564437194127</v>
      </c>
      <c r="P98" s="23">
        <f t="shared" si="71"/>
        <v>0.29771615008156604</v>
      </c>
      <c r="Q98" s="15">
        <f t="shared" si="72"/>
        <v>0.23898858075040783</v>
      </c>
      <c r="R98" s="27">
        <f t="shared" si="73"/>
        <v>5.7096247960848291E-3</v>
      </c>
      <c r="S98" s="18">
        <v>39</v>
      </c>
      <c r="T98" s="21">
        <v>95</v>
      </c>
      <c r="U98" s="14">
        <v>34</v>
      </c>
      <c r="V98" s="25">
        <v>0</v>
      </c>
      <c r="W98" s="31">
        <f t="shared" si="60"/>
        <v>168</v>
      </c>
      <c r="X98" s="18">
        <v>0</v>
      </c>
      <c r="Y98" s="21">
        <v>0</v>
      </c>
      <c r="Z98" s="14">
        <v>0</v>
      </c>
      <c r="AA98" s="25">
        <v>0</v>
      </c>
      <c r="AB98" s="31">
        <f t="shared" si="61"/>
        <v>0</v>
      </c>
      <c r="AC98" s="18">
        <f t="shared" si="62"/>
        <v>39</v>
      </c>
      <c r="AD98" s="21">
        <f t="shared" si="63"/>
        <v>95</v>
      </c>
      <c r="AE98" s="14">
        <f t="shared" si="64"/>
        <v>34</v>
      </c>
      <c r="AF98" s="25">
        <f t="shared" si="65"/>
        <v>0</v>
      </c>
      <c r="AG98" s="29">
        <f t="shared" si="66"/>
        <v>168</v>
      </c>
      <c r="AH98" s="57">
        <f t="shared" si="59"/>
        <v>0.13703099510603589</v>
      </c>
      <c r="AI98" s="37">
        <v>1054</v>
      </c>
      <c r="AJ98" s="38">
        <f t="shared" si="50"/>
        <v>0.85970636215334417</v>
      </c>
      <c r="AK98" s="39">
        <f t="shared" si="51"/>
        <v>114</v>
      </c>
      <c r="AL98" s="40">
        <f t="shared" si="52"/>
        <v>9.2985318107667206E-2</v>
      </c>
      <c r="AM98" s="41">
        <v>58</v>
      </c>
      <c r="AN98" s="42">
        <f t="shared" si="53"/>
        <v>4.730831973898858E-2</v>
      </c>
      <c r="AO98" s="32">
        <v>172</v>
      </c>
      <c r="AP98" s="46">
        <f t="shared" si="55"/>
        <v>0.1402936378466558</v>
      </c>
      <c r="AQ98" s="29">
        <v>1168</v>
      </c>
      <c r="AR98" s="43">
        <f t="shared" si="54"/>
        <v>0.95269168026101136</v>
      </c>
      <c r="AS98" s="32">
        <f t="shared" si="74"/>
        <v>14300</v>
      </c>
      <c r="AT98" s="60" cm="1">
        <f t="array" ref="AT98">AS98/(SUM(AM87:AM98+AQ87:AQ98))</f>
        <v>0.94364524218028245</v>
      </c>
      <c r="AU98" s="52">
        <v>15</v>
      </c>
      <c r="AV98" s="51">
        <v>270</v>
      </c>
      <c r="AW98" s="53">
        <v>168</v>
      </c>
      <c r="AX98" s="16">
        <f t="shared" si="56"/>
        <v>453</v>
      </c>
      <c r="AY98" s="16">
        <f t="shared" si="57"/>
        <v>773</v>
      </c>
      <c r="AZ98" s="17">
        <f t="shared" si="58"/>
        <v>0.36949429037520393</v>
      </c>
      <c r="BA98" s="52">
        <f t="shared" si="76"/>
        <v>638</v>
      </c>
      <c r="BB98" s="51">
        <f t="shared" si="77"/>
        <v>1956</v>
      </c>
      <c r="BC98" s="53">
        <f t="shared" si="78"/>
        <v>1650</v>
      </c>
      <c r="BD98" s="33">
        <f t="shared" si="79"/>
        <v>4244</v>
      </c>
      <c r="BE98" s="61">
        <f t="shared" si="75"/>
        <v>0.28005807047644188</v>
      </c>
      <c r="BF98" s="25">
        <v>106</v>
      </c>
      <c r="BG98" s="25">
        <v>43</v>
      </c>
      <c r="BH98" s="25">
        <v>25</v>
      </c>
      <c r="BI98" s="25">
        <v>6</v>
      </c>
      <c r="BJ98" s="25">
        <v>9</v>
      </c>
      <c r="BK98" s="171">
        <v>130</v>
      </c>
      <c r="BL98" s="172">
        <f t="shared" si="42"/>
        <v>0.10603588907014681</v>
      </c>
      <c r="BM98" s="171">
        <f t="shared" si="41"/>
        <v>1796</v>
      </c>
      <c r="BN98" s="172">
        <f t="shared" si="49"/>
        <v>0.11851656328362149</v>
      </c>
    </row>
    <row r="99" spans="1:66" x14ac:dyDescent="0.3">
      <c r="A99" s="74">
        <v>43831</v>
      </c>
      <c r="B99" s="18">
        <v>474</v>
      </c>
      <c r="C99" s="21">
        <v>108</v>
      </c>
      <c r="D99" s="14">
        <v>368</v>
      </c>
      <c r="E99" s="26">
        <v>0</v>
      </c>
      <c r="F99" s="29">
        <f t="shared" si="67"/>
        <v>950</v>
      </c>
      <c r="G99" s="33">
        <f t="shared" si="68"/>
        <v>476</v>
      </c>
      <c r="H99" s="34">
        <f t="shared" si="69"/>
        <v>474</v>
      </c>
      <c r="I99" s="33">
        <f t="shared" si="80"/>
        <v>14976</v>
      </c>
      <c r="J99" s="33">
        <f t="shared" si="81"/>
        <v>8181</v>
      </c>
      <c r="K99" s="33">
        <f t="shared" si="82"/>
        <v>6795</v>
      </c>
      <c r="L99" s="35">
        <f t="shared" si="83"/>
        <v>1248</v>
      </c>
      <c r="M99" s="35">
        <f t="shared" si="84"/>
        <v>681.75</v>
      </c>
      <c r="N99" s="36">
        <f t="shared" si="85"/>
        <v>566.25</v>
      </c>
      <c r="O99" s="20">
        <f t="shared" si="70"/>
        <v>0.49894736842105264</v>
      </c>
      <c r="P99" s="23">
        <f t="shared" si="71"/>
        <v>0.11368421052631579</v>
      </c>
      <c r="Q99" s="15">
        <f t="shared" si="72"/>
        <v>0.38736842105263158</v>
      </c>
      <c r="R99" s="27">
        <f t="shared" si="73"/>
        <v>0</v>
      </c>
      <c r="S99" s="18">
        <v>13</v>
      </c>
      <c r="T99" s="21">
        <v>51</v>
      </c>
      <c r="U99" s="14">
        <v>46</v>
      </c>
      <c r="V99" s="25">
        <v>0</v>
      </c>
      <c r="W99" s="31">
        <f t="shared" si="60"/>
        <v>110</v>
      </c>
      <c r="X99" s="18">
        <v>1</v>
      </c>
      <c r="Y99" s="21">
        <v>0</v>
      </c>
      <c r="Z99" s="14">
        <v>0</v>
      </c>
      <c r="AA99" s="25">
        <v>0</v>
      </c>
      <c r="AB99" s="31">
        <f t="shared" si="61"/>
        <v>1</v>
      </c>
      <c r="AC99" s="18">
        <f t="shared" si="62"/>
        <v>14</v>
      </c>
      <c r="AD99" s="21">
        <f t="shared" si="63"/>
        <v>51</v>
      </c>
      <c r="AE99" s="14">
        <f t="shared" si="64"/>
        <v>46</v>
      </c>
      <c r="AF99" s="25">
        <f t="shared" si="65"/>
        <v>0</v>
      </c>
      <c r="AG99" s="29">
        <f t="shared" si="66"/>
        <v>111</v>
      </c>
      <c r="AH99" s="57">
        <f t="shared" si="59"/>
        <v>0.1168421052631579</v>
      </c>
      <c r="AI99" s="37">
        <v>699</v>
      </c>
      <c r="AJ99" s="38">
        <f t="shared" ref="AJ99:AJ115" si="86">AI99/(AI99+AO99)</f>
        <v>0.73578947368421055</v>
      </c>
      <c r="AK99" s="39">
        <f t="shared" si="51"/>
        <v>182</v>
      </c>
      <c r="AL99" s="40">
        <f t="shared" ref="AL99:AL115" si="87">AK99/(AI99+AO99)</f>
        <v>0.19157894736842104</v>
      </c>
      <c r="AM99" s="41">
        <v>69</v>
      </c>
      <c r="AN99" s="42">
        <f t="shared" ref="AN99:AN115" si="88">AM99/(AQ99+AM99)</f>
        <v>7.2631578947368422E-2</v>
      </c>
      <c r="AO99" s="32">
        <v>251</v>
      </c>
      <c r="AP99" s="46">
        <f t="shared" si="55"/>
        <v>0.26421052631578945</v>
      </c>
      <c r="AQ99" s="29">
        <v>881</v>
      </c>
      <c r="AR99" s="43">
        <f t="shared" ref="AR99:AR115" si="89">AQ99/(AQ99+AM99)</f>
        <v>0.92736842105263162</v>
      </c>
      <c r="AS99" s="32">
        <f t="shared" si="74"/>
        <v>14119</v>
      </c>
      <c r="AT99" s="60" cm="1">
        <f t="array" ref="AT99">AS99/(SUM(AM88:AM99+AQ88:AQ99))</f>
        <v>0.94277510683760679</v>
      </c>
      <c r="AU99" s="52">
        <v>16</v>
      </c>
      <c r="AV99" s="51">
        <v>73</v>
      </c>
      <c r="AW99" s="53">
        <v>163</v>
      </c>
      <c r="AX99" s="16">
        <f t="shared" si="56"/>
        <v>252</v>
      </c>
      <c r="AY99" s="16">
        <f t="shared" si="57"/>
        <v>698</v>
      </c>
      <c r="AZ99" s="17">
        <f t="shared" si="58"/>
        <v>0.26526315789473687</v>
      </c>
      <c r="BA99" s="52">
        <f t="shared" si="76"/>
        <v>515</v>
      </c>
      <c r="BB99" s="51">
        <f t="shared" si="77"/>
        <v>1913</v>
      </c>
      <c r="BC99" s="53">
        <f t="shared" si="78"/>
        <v>1749</v>
      </c>
      <c r="BD99" s="33">
        <f t="shared" si="79"/>
        <v>4177</v>
      </c>
      <c r="BE99" s="61">
        <f t="shared" si="75"/>
        <v>0.27891292735042733</v>
      </c>
      <c r="BF99" s="25">
        <v>59</v>
      </c>
      <c r="BG99" s="25">
        <v>52</v>
      </c>
      <c r="BH99" s="25">
        <v>64</v>
      </c>
      <c r="BI99" s="25">
        <v>1</v>
      </c>
      <c r="BJ99" s="25">
        <v>2</v>
      </c>
      <c r="BK99" s="171">
        <v>145</v>
      </c>
      <c r="BL99" s="172">
        <f t="shared" si="42"/>
        <v>0.15263157894736842</v>
      </c>
      <c r="BM99" s="171">
        <f t="shared" si="41"/>
        <v>1785</v>
      </c>
      <c r="BN99" s="172">
        <f t="shared" si="49"/>
        <v>0.11919070512820513</v>
      </c>
    </row>
    <row r="100" spans="1:66" x14ac:dyDescent="0.3">
      <c r="A100" s="74">
        <v>43862</v>
      </c>
      <c r="B100" s="18">
        <v>619</v>
      </c>
      <c r="C100" s="21">
        <v>82</v>
      </c>
      <c r="D100" s="14">
        <v>518</v>
      </c>
      <c r="E100" s="25">
        <v>13</v>
      </c>
      <c r="F100" s="29">
        <f t="shared" si="67"/>
        <v>1232</v>
      </c>
      <c r="G100" s="33">
        <f t="shared" si="68"/>
        <v>613</v>
      </c>
      <c r="H100" s="34">
        <f t="shared" si="69"/>
        <v>619</v>
      </c>
      <c r="I100" s="33">
        <f t="shared" si="80"/>
        <v>14854</v>
      </c>
      <c r="J100" s="33">
        <f t="shared" si="81"/>
        <v>8078</v>
      </c>
      <c r="K100" s="33">
        <f t="shared" si="82"/>
        <v>6776</v>
      </c>
      <c r="L100" s="35">
        <f t="shared" si="83"/>
        <v>1237.8333333333333</v>
      </c>
      <c r="M100" s="35">
        <f t="shared" si="84"/>
        <v>673.16666666666663</v>
      </c>
      <c r="N100" s="36">
        <f t="shared" si="85"/>
        <v>564.66666666666663</v>
      </c>
      <c r="O100" s="20">
        <f t="shared" si="70"/>
        <v>0.50243506493506496</v>
      </c>
      <c r="P100" s="23">
        <f t="shared" si="71"/>
        <v>6.6558441558441553E-2</v>
      </c>
      <c r="Q100" s="15">
        <f t="shared" si="72"/>
        <v>0.42045454545454547</v>
      </c>
      <c r="R100" s="27">
        <f t="shared" si="73"/>
        <v>1.0551948051948052E-2</v>
      </c>
      <c r="S100" s="18">
        <v>30</v>
      </c>
      <c r="T100" s="21">
        <v>62</v>
      </c>
      <c r="U100" s="14">
        <v>28</v>
      </c>
      <c r="V100" s="25">
        <v>0</v>
      </c>
      <c r="W100" s="31">
        <f t="shared" si="60"/>
        <v>120</v>
      </c>
      <c r="X100" s="18">
        <v>0</v>
      </c>
      <c r="Y100" s="21">
        <v>0</v>
      </c>
      <c r="Z100" s="14">
        <v>0</v>
      </c>
      <c r="AA100" s="25">
        <v>0</v>
      </c>
      <c r="AB100" s="31">
        <f t="shared" si="61"/>
        <v>0</v>
      </c>
      <c r="AC100" s="18">
        <f t="shared" si="62"/>
        <v>30</v>
      </c>
      <c r="AD100" s="21">
        <f t="shared" si="63"/>
        <v>62</v>
      </c>
      <c r="AE100" s="14">
        <f t="shared" si="64"/>
        <v>28</v>
      </c>
      <c r="AF100" s="25">
        <f t="shared" si="65"/>
        <v>0</v>
      </c>
      <c r="AG100" s="29">
        <f t="shared" si="66"/>
        <v>120</v>
      </c>
      <c r="AH100" s="57">
        <f t="shared" si="59"/>
        <v>9.7402597402597407E-2</v>
      </c>
      <c r="AI100" s="37">
        <v>954</v>
      </c>
      <c r="AJ100" s="38">
        <f t="shared" si="86"/>
        <v>0.77435064935064934</v>
      </c>
      <c r="AK100" s="39">
        <f t="shared" si="51"/>
        <v>204</v>
      </c>
      <c r="AL100" s="40">
        <f t="shared" si="87"/>
        <v>0.16558441558441558</v>
      </c>
      <c r="AM100" s="41">
        <v>74</v>
      </c>
      <c r="AN100" s="42">
        <f t="shared" si="88"/>
        <v>6.0064935064935064E-2</v>
      </c>
      <c r="AO100" s="32">
        <v>278</v>
      </c>
      <c r="AP100" s="46">
        <f t="shared" si="55"/>
        <v>0.22564935064935066</v>
      </c>
      <c r="AQ100" s="29">
        <v>1158</v>
      </c>
      <c r="AR100" s="43">
        <f t="shared" si="89"/>
        <v>0.93993506493506496</v>
      </c>
      <c r="AS100" s="32">
        <f t="shared" si="74"/>
        <v>14002</v>
      </c>
      <c r="AT100" s="60" cm="1">
        <f t="array" ref="AT100">AS100/(SUM(AM89:AM100+AQ89:AQ100))</f>
        <v>0.94264171266998786</v>
      </c>
      <c r="AU100" s="52">
        <v>52</v>
      </c>
      <c r="AV100" s="51">
        <v>114</v>
      </c>
      <c r="AW100" s="53">
        <v>115</v>
      </c>
      <c r="AX100" s="16">
        <f t="shared" si="56"/>
        <v>281</v>
      </c>
      <c r="AY100" s="16">
        <f t="shared" si="57"/>
        <v>951</v>
      </c>
      <c r="AZ100" s="17">
        <f t="shared" si="58"/>
        <v>0.22808441558441558</v>
      </c>
      <c r="BA100" s="52">
        <f t="shared" si="76"/>
        <v>414</v>
      </c>
      <c r="BB100" s="51">
        <f t="shared" si="77"/>
        <v>1979</v>
      </c>
      <c r="BC100" s="53">
        <f t="shared" si="78"/>
        <v>1738</v>
      </c>
      <c r="BD100" s="33">
        <f t="shared" si="79"/>
        <v>4131</v>
      </c>
      <c r="BE100" s="61">
        <f t="shared" si="75"/>
        <v>0.27810690723037568</v>
      </c>
      <c r="BF100" s="25">
        <v>93</v>
      </c>
      <c r="BG100" s="25">
        <v>21</v>
      </c>
      <c r="BH100" s="25">
        <v>42</v>
      </c>
      <c r="BI100" s="25">
        <v>7</v>
      </c>
      <c r="BJ100" s="25">
        <v>22</v>
      </c>
      <c r="BK100" s="171">
        <v>126</v>
      </c>
      <c r="BL100" s="172">
        <f t="shared" si="42"/>
        <v>0.10227272727272728</v>
      </c>
      <c r="BM100" s="171">
        <f t="shared" si="41"/>
        <v>1762</v>
      </c>
      <c r="BN100" s="172">
        <f t="shared" si="49"/>
        <v>0.11862124680220816</v>
      </c>
    </row>
    <row r="101" spans="1:66" x14ac:dyDescent="0.3">
      <c r="A101" s="74">
        <v>43891</v>
      </c>
      <c r="B101" s="19">
        <v>481</v>
      </c>
      <c r="C101" s="22">
        <v>187</v>
      </c>
      <c r="D101" s="24">
        <v>495</v>
      </c>
      <c r="E101" s="26">
        <v>24</v>
      </c>
      <c r="F101" s="29">
        <f t="shared" si="67"/>
        <v>1187</v>
      </c>
      <c r="G101" s="33">
        <f t="shared" si="68"/>
        <v>706</v>
      </c>
      <c r="H101" s="34">
        <f t="shared" si="69"/>
        <v>481</v>
      </c>
      <c r="I101" s="33">
        <f t="shared" si="80"/>
        <v>14932</v>
      </c>
      <c r="J101" s="33">
        <f t="shared" si="81"/>
        <v>8297</v>
      </c>
      <c r="K101" s="33">
        <f t="shared" si="82"/>
        <v>6635</v>
      </c>
      <c r="L101" s="35">
        <f t="shared" si="83"/>
        <v>1244.3333333333333</v>
      </c>
      <c r="M101" s="35">
        <f t="shared" si="84"/>
        <v>691.41666666666663</v>
      </c>
      <c r="N101" s="36">
        <f t="shared" si="85"/>
        <v>552.91666666666663</v>
      </c>
      <c r="O101" s="20">
        <f t="shared" si="70"/>
        <v>0.40522325189553499</v>
      </c>
      <c r="P101" s="23">
        <f t="shared" si="71"/>
        <v>0.15754001684919966</v>
      </c>
      <c r="Q101" s="15">
        <f t="shared" si="72"/>
        <v>0.41701769165964614</v>
      </c>
      <c r="R101" s="27">
        <f t="shared" si="73"/>
        <v>2.0219039595619208E-2</v>
      </c>
      <c r="S101" s="18">
        <v>12</v>
      </c>
      <c r="T101" s="21">
        <v>39</v>
      </c>
      <c r="U101" s="14">
        <v>7</v>
      </c>
      <c r="V101" s="25">
        <v>0</v>
      </c>
      <c r="W101" s="31">
        <f t="shared" si="60"/>
        <v>58</v>
      </c>
      <c r="X101" s="18">
        <v>0</v>
      </c>
      <c r="Y101" s="21">
        <v>0</v>
      </c>
      <c r="Z101" s="14">
        <v>0</v>
      </c>
      <c r="AA101" s="25">
        <v>0</v>
      </c>
      <c r="AB101" s="31">
        <f t="shared" si="61"/>
        <v>0</v>
      </c>
      <c r="AC101" s="18">
        <f t="shared" si="62"/>
        <v>12</v>
      </c>
      <c r="AD101" s="21">
        <f t="shared" si="63"/>
        <v>39</v>
      </c>
      <c r="AE101" s="14">
        <f t="shared" si="64"/>
        <v>7</v>
      </c>
      <c r="AF101" s="25">
        <f t="shared" si="65"/>
        <v>0</v>
      </c>
      <c r="AG101" s="29">
        <f t="shared" si="66"/>
        <v>58</v>
      </c>
      <c r="AH101" s="57">
        <f t="shared" si="59"/>
        <v>4.8862679022746422E-2</v>
      </c>
      <c r="AI101" s="37">
        <v>975</v>
      </c>
      <c r="AJ101" s="38">
        <f t="shared" si="86"/>
        <v>0.82139848357203038</v>
      </c>
      <c r="AK101" s="39">
        <f t="shared" si="51"/>
        <v>142</v>
      </c>
      <c r="AL101" s="40">
        <f t="shared" si="87"/>
        <v>0.11962931760741365</v>
      </c>
      <c r="AM101" s="41">
        <v>70</v>
      </c>
      <c r="AN101" s="42">
        <f t="shared" si="88"/>
        <v>5.8972198820556022E-2</v>
      </c>
      <c r="AO101" s="32">
        <v>212</v>
      </c>
      <c r="AP101" s="46">
        <f t="shared" si="55"/>
        <v>0.17860151642796968</v>
      </c>
      <c r="AQ101" s="29">
        <v>1117</v>
      </c>
      <c r="AR101" s="43">
        <f t="shared" si="89"/>
        <v>0.94102780117944396</v>
      </c>
      <c r="AS101" s="32">
        <f t="shared" si="74"/>
        <v>14092</v>
      </c>
      <c r="AT101" s="60" cm="1">
        <f t="array" ref="AT101">AS101/(SUM(AM90:AM101+AQ90:AQ101))</f>
        <v>0.94374497723010986</v>
      </c>
      <c r="AU101" s="52">
        <v>67</v>
      </c>
      <c r="AV101" s="51">
        <v>116</v>
      </c>
      <c r="AW101" s="53">
        <v>120</v>
      </c>
      <c r="AX101" s="16">
        <f t="shared" si="56"/>
        <v>303</v>
      </c>
      <c r="AY101" s="16">
        <f t="shared" si="57"/>
        <v>884</v>
      </c>
      <c r="AZ101" s="17">
        <f t="shared" si="58"/>
        <v>0.25526537489469248</v>
      </c>
      <c r="BA101" s="52">
        <f t="shared" si="76"/>
        <v>467</v>
      </c>
      <c r="BB101" s="51">
        <f t="shared" si="77"/>
        <v>1996</v>
      </c>
      <c r="BC101" s="53">
        <f t="shared" si="78"/>
        <v>1745</v>
      </c>
      <c r="BD101" s="33">
        <f t="shared" si="79"/>
        <v>4208</v>
      </c>
      <c r="BE101" s="61">
        <f t="shared" si="75"/>
        <v>0.28181087597106885</v>
      </c>
      <c r="BF101" s="25">
        <v>70</v>
      </c>
      <c r="BG101" s="25">
        <v>37</v>
      </c>
      <c r="BH101" s="25">
        <v>24</v>
      </c>
      <c r="BI101" s="25">
        <v>8</v>
      </c>
      <c r="BJ101" s="25">
        <v>8</v>
      </c>
      <c r="BK101" s="171">
        <v>97</v>
      </c>
      <c r="BL101" s="172">
        <f t="shared" si="42"/>
        <v>8.1718618365627632E-2</v>
      </c>
      <c r="BM101" s="171">
        <f t="shared" si="41"/>
        <v>1688</v>
      </c>
      <c r="BN101" s="172">
        <f t="shared" si="49"/>
        <v>0.11304580766139834</v>
      </c>
    </row>
    <row r="102" spans="1:66" x14ac:dyDescent="0.3">
      <c r="A102" s="74">
        <v>43922</v>
      </c>
      <c r="B102" s="19">
        <v>458</v>
      </c>
      <c r="C102" s="22">
        <v>133</v>
      </c>
      <c r="D102" s="24">
        <v>284</v>
      </c>
      <c r="E102" s="26">
        <v>17</v>
      </c>
      <c r="F102" s="29">
        <f t="shared" si="67"/>
        <v>892</v>
      </c>
      <c r="G102" s="33">
        <f t="shared" si="68"/>
        <v>434</v>
      </c>
      <c r="H102" s="34">
        <f t="shared" si="69"/>
        <v>458</v>
      </c>
      <c r="I102" s="33">
        <f t="shared" si="80"/>
        <v>14781</v>
      </c>
      <c r="J102" s="33">
        <f t="shared" si="81"/>
        <v>8171</v>
      </c>
      <c r="K102" s="33">
        <f t="shared" si="82"/>
        <v>6610</v>
      </c>
      <c r="L102" s="35">
        <f t="shared" si="83"/>
        <v>1231.75</v>
      </c>
      <c r="M102" s="35">
        <f t="shared" si="84"/>
        <v>680.91666666666663</v>
      </c>
      <c r="N102" s="36">
        <f t="shared" si="85"/>
        <v>550.83333333333337</v>
      </c>
      <c r="O102" s="20">
        <f t="shared" si="70"/>
        <v>0.51345291479820632</v>
      </c>
      <c r="P102" s="23">
        <f t="shared" si="71"/>
        <v>0.1491031390134529</v>
      </c>
      <c r="Q102" s="15">
        <f t="shared" si="72"/>
        <v>0.31838565022421522</v>
      </c>
      <c r="R102" s="27">
        <f t="shared" si="73"/>
        <v>1.905829596412556E-2</v>
      </c>
      <c r="S102" s="18">
        <v>6</v>
      </c>
      <c r="T102" s="21">
        <v>15</v>
      </c>
      <c r="U102" s="14">
        <v>3</v>
      </c>
      <c r="V102" s="25">
        <v>0</v>
      </c>
      <c r="W102" s="31">
        <f t="shared" si="60"/>
        <v>24</v>
      </c>
      <c r="X102" s="18">
        <v>0</v>
      </c>
      <c r="Y102" s="21">
        <v>0</v>
      </c>
      <c r="Z102" s="14">
        <v>0</v>
      </c>
      <c r="AA102" s="25">
        <v>0</v>
      </c>
      <c r="AB102" s="31">
        <f t="shared" si="61"/>
        <v>0</v>
      </c>
      <c r="AC102" s="18">
        <f t="shared" si="62"/>
        <v>6</v>
      </c>
      <c r="AD102" s="21">
        <f t="shared" si="63"/>
        <v>15</v>
      </c>
      <c r="AE102" s="14">
        <f t="shared" si="64"/>
        <v>3</v>
      </c>
      <c r="AF102" s="25">
        <f t="shared" si="65"/>
        <v>0</v>
      </c>
      <c r="AG102" s="29">
        <f t="shared" si="66"/>
        <v>24</v>
      </c>
      <c r="AH102" s="57">
        <f t="shared" si="59"/>
        <v>2.6905829596412557E-2</v>
      </c>
      <c r="AI102" s="37">
        <v>635</v>
      </c>
      <c r="AJ102" s="38">
        <f t="shared" si="86"/>
        <v>0.7134831460674157</v>
      </c>
      <c r="AK102" s="39">
        <f t="shared" si="51"/>
        <v>184</v>
      </c>
      <c r="AL102" s="40">
        <f t="shared" si="87"/>
        <v>0.20674157303370785</v>
      </c>
      <c r="AM102" s="41">
        <v>71</v>
      </c>
      <c r="AN102" s="42">
        <f t="shared" si="88"/>
        <v>7.9775280898876408E-2</v>
      </c>
      <c r="AO102" s="32">
        <v>255</v>
      </c>
      <c r="AP102" s="46">
        <f t="shared" si="55"/>
        <v>0.28651685393258425</v>
      </c>
      <c r="AQ102" s="29">
        <v>819</v>
      </c>
      <c r="AR102" s="43">
        <f t="shared" si="89"/>
        <v>0.92022471910112358</v>
      </c>
      <c r="AS102" s="32">
        <f t="shared" si="74"/>
        <v>13955</v>
      </c>
      <c r="AT102" s="60" cm="1">
        <f t="array" ref="AT102">AS102/(SUM(AM91:AM102+AQ91:AQ102))</f>
        <v>0.94424521280194873</v>
      </c>
      <c r="AU102" s="52">
        <v>0</v>
      </c>
      <c r="AV102" s="51">
        <v>44</v>
      </c>
      <c r="AW102" s="53">
        <v>83</v>
      </c>
      <c r="AX102" s="16">
        <f t="shared" si="56"/>
        <v>127</v>
      </c>
      <c r="AY102" s="16">
        <f t="shared" si="57"/>
        <v>765</v>
      </c>
      <c r="AZ102" s="17">
        <f t="shared" si="58"/>
        <v>0.14237668161434977</v>
      </c>
      <c r="BA102" s="52">
        <f t="shared" si="76"/>
        <v>450</v>
      </c>
      <c r="BB102" s="51">
        <f t="shared" si="77"/>
        <v>1958</v>
      </c>
      <c r="BC102" s="53">
        <f t="shared" si="78"/>
        <v>1697</v>
      </c>
      <c r="BD102" s="33">
        <f t="shared" si="79"/>
        <v>4105</v>
      </c>
      <c r="BE102" s="61">
        <f t="shared" si="75"/>
        <v>0.27772139909343074</v>
      </c>
      <c r="BF102" s="25">
        <v>42</v>
      </c>
      <c r="BG102" s="25">
        <v>12</v>
      </c>
      <c r="BH102" s="25">
        <v>30</v>
      </c>
      <c r="BI102" s="25">
        <v>1</v>
      </c>
      <c r="BJ102" s="25">
        <v>3</v>
      </c>
      <c r="BK102" s="171">
        <v>67</v>
      </c>
      <c r="BL102" s="172">
        <f t="shared" si="42"/>
        <v>7.511210762331838E-2</v>
      </c>
      <c r="BM102" s="171">
        <f t="shared" si="41"/>
        <v>1595</v>
      </c>
      <c r="BN102" s="172">
        <f t="shared" si="49"/>
        <v>0.10790880184020026</v>
      </c>
    </row>
    <row r="103" spans="1:66" x14ac:dyDescent="0.3">
      <c r="A103" s="74">
        <v>43952</v>
      </c>
      <c r="B103" s="19">
        <v>551</v>
      </c>
      <c r="C103" s="22">
        <v>386</v>
      </c>
      <c r="D103" s="24">
        <v>414</v>
      </c>
      <c r="E103" s="26">
        <v>16</v>
      </c>
      <c r="F103" s="29">
        <f t="shared" si="67"/>
        <v>1367</v>
      </c>
      <c r="G103" s="33">
        <f t="shared" si="68"/>
        <v>816</v>
      </c>
      <c r="H103" s="34">
        <f t="shared" si="69"/>
        <v>551</v>
      </c>
      <c r="I103" s="33">
        <f t="shared" si="80"/>
        <v>14491</v>
      </c>
      <c r="J103" s="33">
        <f t="shared" si="81"/>
        <v>7911</v>
      </c>
      <c r="K103" s="33">
        <f t="shared" si="82"/>
        <v>6580</v>
      </c>
      <c r="L103" s="35">
        <f t="shared" si="83"/>
        <v>1207.5833333333333</v>
      </c>
      <c r="M103" s="35">
        <f t="shared" si="84"/>
        <v>659.25</v>
      </c>
      <c r="N103" s="36">
        <f t="shared" si="85"/>
        <v>548.33333333333337</v>
      </c>
      <c r="O103" s="20">
        <f t="shared" si="70"/>
        <v>0.40307242136064375</v>
      </c>
      <c r="P103" s="23">
        <f t="shared" si="71"/>
        <v>0.28237015362106804</v>
      </c>
      <c r="Q103" s="15">
        <f t="shared" si="72"/>
        <v>0.30285296269202633</v>
      </c>
      <c r="R103" s="27">
        <f t="shared" si="73"/>
        <v>1.1704462326261888E-2</v>
      </c>
      <c r="S103" s="18">
        <v>24</v>
      </c>
      <c r="T103" s="21">
        <v>30</v>
      </c>
      <c r="U103" s="14">
        <v>0</v>
      </c>
      <c r="V103" s="25">
        <v>0</v>
      </c>
      <c r="W103" s="31">
        <f t="shared" si="60"/>
        <v>54</v>
      </c>
      <c r="X103" s="18">
        <v>0</v>
      </c>
      <c r="Y103" s="21">
        <v>0</v>
      </c>
      <c r="Z103" s="14">
        <v>0</v>
      </c>
      <c r="AA103" s="25">
        <v>0</v>
      </c>
      <c r="AB103" s="31">
        <f t="shared" si="61"/>
        <v>0</v>
      </c>
      <c r="AC103" s="18">
        <f t="shared" si="62"/>
        <v>24</v>
      </c>
      <c r="AD103" s="21">
        <f t="shared" si="63"/>
        <v>30</v>
      </c>
      <c r="AE103" s="14">
        <f t="shared" si="64"/>
        <v>0</v>
      </c>
      <c r="AF103" s="25">
        <f t="shared" si="65"/>
        <v>0</v>
      </c>
      <c r="AG103" s="29">
        <f t="shared" si="66"/>
        <v>54</v>
      </c>
      <c r="AH103" s="57">
        <f t="shared" si="59"/>
        <v>3.9502560351133871E-2</v>
      </c>
      <c r="AI103" s="37">
        <v>1123</v>
      </c>
      <c r="AJ103" s="38">
        <f t="shared" si="86"/>
        <v>0.8215069495245062</v>
      </c>
      <c r="AK103" s="39">
        <f t="shared" si="51"/>
        <v>168</v>
      </c>
      <c r="AL103" s="40">
        <f t="shared" si="87"/>
        <v>0.12289685442574981</v>
      </c>
      <c r="AM103" s="41">
        <v>76</v>
      </c>
      <c r="AN103" s="42">
        <f t="shared" si="88"/>
        <v>5.5596196049743966E-2</v>
      </c>
      <c r="AO103" s="32">
        <v>244</v>
      </c>
      <c r="AP103" s="46">
        <f t="shared" si="55"/>
        <v>0.17849305047549377</v>
      </c>
      <c r="AQ103" s="29">
        <v>1291</v>
      </c>
      <c r="AR103" s="43">
        <f t="shared" si="89"/>
        <v>0.94440380395025603</v>
      </c>
      <c r="AS103" s="32">
        <f t="shared" si="74"/>
        <v>13664</v>
      </c>
      <c r="AT103" s="60" cm="1">
        <f t="array" ref="AT103">AS103/(SUM(AM92:AM103+AQ92:AQ103))</f>
        <v>0.94306025260542481</v>
      </c>
      <c r="AU103" s="52">
        <v>224</v>
      </c>
      <c r="AV103" s="51">
        <v>80</v>
      </c>
      <c r="AW103" s="53">
        <v>136</v>
      </c>
      <c r="AX103" s="16">
        <f t="shared" si="56"/>
        <v>440</v>
      </c>
      <c r="AY103" s="16">
        <f t="shared" si="57"/>
        <v>927</v>
      </c>
      <c r="AZ103" s="17">
        <f t="shared" si="58"/>
        <v>0.32187271397220191</v>
      </c>
      <c r="BA103" s="52">
        <f t="shared" si="76"/>
        <v>465</v>
      </c>
      <c r="BB103" s="51">
        <f t="shared" si="77"/>
        <v>1929</v>
      </c>
      <c r="BC103" s="53">
        <f t="shared" si="78"/>
        <v>1673</v>
      </c>
      <c r="BD103" s="33">
        <f t="shared" si="79"/>
        <v>4067</v>
      </c>
      <c r="BE103" s="61">
        <f t="shared" si="75"/>
        <v>0.28065695949209857</v>
      </c>
      <c r="BF103" s="25">
        <v>66</v>
      </c>
      <c r="BG103" s="25">
        <v>29</v>
      </c>
      <c r="BH103" s="25">
        <v>24</v>
      </c>
      <c r="BI103" s="25">
        <v>3</v>
      </c>
      <c r="BJ103" s="25">
        <v>14</v>
      </c>
      <c r="BK103" s="171">
        <v>101</v>
      </c>
      <c r="BL103" s="172">
        <f t="shared" si="42"/>
        <v>7.3884418434528171E-2</v>
      </c>
      <c r="BM103" s="171">
        <f t="shared" si="41"/>
        <v>1495</v>
      </c>
      <c r="BN103" s="172">
        <f t="shared" si="49"/>
        <v>0.10316748326547512</v>
      </c>
    </row>
    <row r="104" spans="1:66" x14ac:dyDescent="0.3">
      <c r="A104" s="74">
        <v>43983</v>
      </c>
      <c r="B104" s="19">
        <v>566</v>
      </c>
      <c r="C104" s="22">
        <v>123</v>
      </c>
      <c r="D104" s="24">
        <v>653</v>
      </c>
      <c r="E104" s="26">
        <v>97</v>
      </c>
      <c r="F104" s="29">
        <f t="shared" si="67"/>
        <v>1439</v>
      </c>
      <c r="G104" s="33">
        <f t="shared" si="68"/>
        <v>873</v>
      </c>
      <c r="H104" s="34">
        <f t="shared" si="69"/>
        <v>566</v>
      </c>
      <c r="I104" s="33">
        <f t="shared" si="80"/>
        <v>14778</v>
      </c>
      <c r="J104" s="33">
        <f t="shared" si="81"/>
        <v>8125</v>
      </c>
      <c r="K104" s="33">
        <f t="shared" si="82"/>
        <v>6653</v>
      </c>
      <c r="L104" s="35">
        <f t="shared" si="83"/>
        <v>1231.5</v>
      </c>
      <c r="M104" s="35">
        <f t="shared" si="84"/>
        <v>677.08333333333337</v>
      </c>
      <c r="N104" s="36">
        <f t="shared" si="85"/>
        <v>554.41666666666663</v>
      </c>
      <c r="O104" s="20">
        <f t="shared" si="70"/>
        <v>0.39332870048644891</v>
      </c>
      <c r="P104" s="23">
        <f t="shared" si="71"/>
        <v>8.5476025017373169E-2</v>
      </c>
      <c r="Q104" s="15">
        <f t="shared" si="72"/>
        <v>0.45378735232800554</v>
      </c>
      <c r="R104" s="27">
        <f t="shared" si="73"/>
        <v>6.7407922168172346E-2</v>
      </c>
      <c r="S104" s="18">
        <v>16</v>
      </c>
      <c r="T104" s="21">
        <v>48</v>
      </c>
      <c r="U104" s="14">
        <v>36</v>
      </c>
      <c r="V104" s="25">
        <v>0</v>
      </c>
      <c r="W104" s="31">
        <f t="shared" si="60"/>
        <v>100</v>
      </c>
      <c r="X104" s="18">
        <v>1</v>
      </c>
      <c r="Y104" s="21">
        <v>0</v>
      </c>
      <c r="Z104" s="14">
        <v>0</v>
      </c>
      <c r="AA104" s="25">
        <v>0</v>
      </c>
      <c r="AB104" s="31">
        <f t="shared" si="61"/>
        <v>1</v>
      </c>
      <c r="AC104" s="18">
        <f t="shared" si="62"/>
        <v>17</v>
      </c>
      <c r="AD104" s="21">
        <f t="shared" si="63"/>
        <v>48</v>
      </c>
      <c r="AE104" s="14">
        <f t="shared" si="64"/>
        <v>36</v>
      </c>
      <c r="AF104" s="25">
        <f t="shared" si="65"/>
        <v>0</v>
      </c>
      <c r="AG104" s="29">
        <f t="shared" si="66"/>
        <v>101</v>
      </c>
      <c r="AH104" s="57">
        <f t="shared" si="59"/>
        <v>7.0187630298818623E-2</v>
      </c>
      <c r="AI104" s="37">
        <v>1136</v>
      </c>
      <c r="AJ104" s="38">
        <f t="shared" si="86"/>
        <v>0.78943710910354414</v>
      </c>
      <c r="AK104" s="39">
        <f t="shared" si="51"/>
        <v>200</v>
      </c>
      <c r="AL104" s="40">
        <f t="shared" si="87"/>
        <v>0.13898540653231412</v>
      </c>
      <c r="AM104" s="41">
        <v>103</v>
      </c>
      <c r="AN104" s="42">
        <f t="shared" si="88"/>
        <v>7.1577484364141769E-2</v>
      </c>
      <c r="AO104" s="32">
        <v>303</v>
      </c>
      <c r="AP104" s="46">
        <f t="shared" si="55"/>
        <v>0.21056289089645588</v>
      </c>
      <c r="AQ104" s="29">
        <v>1336</v>
      </c>
      <c r="AR104" s="43">
        <f t="shared" si="89"/>
        <v>0.9284225156358582</v>
      </c>
      <c r="AS104" s="32">
        <f t="shared" si="74"/>
        <v>13926</v>
      </c>
      <c r="AT104" s="60" cm="1">
        <f t="array" ref="AT104">AS104/(SUM(AM93:AM104+AQ93:AQ104))</f>
        <v>0.94247428262046562</v>
      </c>
      <c r="AU104" s="52">
        <v>53</v>
      </c>
      <c r="AV104" s="51">
        <v>130</v>
      </c>
      <c r="AW104" s="53">
        <v>123</v>
      </c>
      <c r="AX104" s="16">
        <f t="shared" si="56"/>
        <v>306</v>
      </c>
      <c r="AY104" s="16">
        <f t="shared" si="57"/>
        <v>1133</v>
      </c>
      <c r="AZ104" s="17">
        <f t="shared" si="58"/>
        <v>0.2126476719944406</v>
      </c>
      <c r="BA104" s="52">
        <f t="shared" si="76"/>
        <v>501</v>
      </c>
      <c r="BB104" s="51">
        <f t="shared" si="77"/>
        <v>1843</v>
      </c>
      <c r="BC104" s="53">
        <f t="shared" si="78"/>
        <v>1729</v>
      </c>
      <c r="BD104" s="33">
        <f t="shared" si="79"/>
        <v>4073</v>
      </c>
      <c r="BE104" s="61">
        <f t="shared" si="75"/>
        <v>0.27561239680606309</v>
      </c>
      <c r="BF104" s="25">
        <v>97</v>
      </c>
      <c r="BG104" s="25">
        <v>44</v>
      </c>
      <c r="BH104" s="25">
        <v>35</v>
      </c>
      <c r="BI104" s="25">
        <v>5</v>
      </c>
      <c r="BJ104" s="25">
        <v>7</v>
      </c>
      <c r="BK104" s="171">
        <v>137</v>
      </c>
      <c r="BL104" s="172">
        <f t="shared" si="42"/>
        <v>9.5205003474635161E-2</v>
      </c>
      <c r="BM104" s="171">
        <f t="shared" si="41"/>
        <v>1516</v>
      </c>
      <c r="BN104" s="172">
        <f t="shared" si="49"/>
        <v>0.10258492353498444</v>
      </c>
    </row>
    <row r="105" spans="1:66" x14ac:dyDescent="0.3">
      <c r="A105" s="74">
        <v>44013</v>
      </c>
      <c r="B105" s="19">
        <v>546</v>
      </c>
      <c r="C105" s="22">
        <v>279</v>
      </c>
      <c r="D105" s="24">
        <v>738</v>
      </c>
      <c r="E105" s="26">
        <v>6</v>
      </c>
      <c r="F105" s="29">
        <f t="shared" si="67"/>
        <v>1569</v>
      </c>
      <c r="G105" s="33">
        <f t="shared" si="68"/>
        <v>1023</v>
      </c>
      <c r="H105" s="34">
        <f t="shared" si="69"/>
        <v>546</v>
      </c>
      <c r="I105" s="33">
        <f t="shared" si="80"/>
        <v>14893</v>
      </c>
      <c r="J105" s="33">
        <f t="shared" si="81"/>
        <v>8317</v>
      </c>
      <c r="K105" s="33">
        <f t="shared" si="82"/>
        <v>6576</v>
      </c>
      <c r="L105" s="35">
        <f t="shared" si="83"/>
        <v>1241.0833333333333</v>
      </c>
      <c r="M105" s="35">
        <f t="shared" si="84"/>
        <v>693.08333333333337</v>
      </c>
      <c r="N105" s="36">
        <f t="shared" si="85"/>
        <v>548</v>
      </c>
      <c r="O105" s="20">
        <f t="shared" si="70"/>
        <v>0.34799235181644361</v>
      </c>
      <c r="P105" s="23">
        <f t="shared" si="71"/>
        <v>0.17782026768642448</v>
      </c>
      <c r="Q105" s="15">
        <f t="shared" si="72"/>
        <v>0.47036328871892924</v>
      </c>
      <c r="R105" s="27">
        <f t="shared" si="73"/>
        <v>3.8240917782026767E-3</v>
      </c>
      <c r="S105" s="18">
        <v>14</v>
      </c>
      <c r="T105" s="21">
        <v>9</v>
      </c>
      <c r="U105" s="14">
        <v>27</v>
      </c>
      <c r="V105" s="25">
        <v>0</v>
      </c>
      <c r="W105" s="31">
        <f t="shared" si="60"/>
        <v>50</v>
      </c>
      <c r="X105" s="18">
        <v>0</v>
      </c>
      <c r="Y105" s="21">
        <v>15</v>
      </c>
      <c r="Z105" s="14">
        <v>6</v>
      </c>
      <c r="AA105" s="25">
        <v>0</v>
      </c>
      <c r="AB105" s="31">
        <f t="shared" si="61"/>
        <v>21</v>
      </c>
      <c r="AC105" s="18">
        <f t="shared" si="62"/>
        <v>14</v>
      </c>
      <c r="AD105" s="21">
        <f t="shared" si="63"/>
        <v>24</v>
      </c>
      <c r="AE105" s="14">
        <f t="shared" si="64"/>
        <v>33</v>
      </c>
      <c r="AF105" s="25">
        <f t="shared" si="65"/>
        <v>0</v>
      </c>
      <c r="AG105" s="29">
        <f t="shared" si="66"/>
        <v>71</v>
      </c>
      <c r="AH105" s="57">
        <f t="shared" si="59"/>
        <v>4.5251752708731677E-2</v>
      </c>
      <c r="AI105" s="37">
        <v>1233</v>
      </c>
      <c r="AJ105" s="38">
        <f t="shared" si="86"/>
        <v>0.78585086042065011</v>
      </c>
      <c r="AK105" s="39">
        <f t="shared" si="51"/>
        <v>266</v>
      </c>
      <c r="AL105" s="40">
        <f t="shared" si="87"/>
        <v>0.16953473550031867</v>
      </c>
      <c r="AM105" s="41">
        <v>70</v>
      </c>
      <c r="AN105" s="42">
        <f t="shared" si="88"/>
        <v>4.4614404079031229E-2</v>
      </c>
      <c r="AO105" s="32">
        <v>336</v>
      </c>
      <c r="AP105" s="46">
        <f t="shared" si="55"/>
        <v>0.21414913957934992</v>
      </c>
      <c r="AQ105" s="29">
        <v>1499</v>
      </c>
      <c r="AR105" s="43">
        <f t="shared" si="89"/>
        <v>0.95538559592096872</v>
      </c>
      <c r="AS105" s="32">
        <f t="shared" si="74"/>
        <v>14049</v>
      </c>
      <c r="AT105" s="60" cm="1">
        <f t="array" ref="AT105">AS105/(SUM(AM94:AM105+AQ94:AQ105))</f>
        <v>0.94345577865824992</v>
      </c>
      <c r="AU105" s="52">
        <v>12</v>
      </c>
      <c r="AV105" s="51">
        <v>196</v>
      </c>
      <c r="AW105" s="53">
        <v>220</v>
      </c>
      <c r="AX105" s="16">
        <f t="shared" si="56"/>
        <v>428</v>
      </c>
      <c r="AY105" s="16">
        <f t="shared" si="57"/>
        <v>1141</v>
      </c>
      <c r="AZ105" s="17">
        <f t="shared" si="58"/>
        <v>0.27278521351179097</v>
      </c>
      <c r="BA105" s="52">
        <f t="shared" si="76"/>
        <v>511</v>
      </c>
      <c r="BB105" s="51">
        <f t="shared" si="77"/>
        <v>1683</v>
      </c>
      <c r="BC105" s="53">
        <f t="shared" si="78"/>
        <v>1689</v>
      </c>
      <c r="BD105" s="33">
        <f t="shared" si="79"/>
        <v>3883</v>
      </c>
      <c r="BE105" s="61">
        <f t="shared" si="75"/>
        <v>0.26072651581279793</v>
      </c>
      <c r="BF105" s="25">
        <v>72</v>
      </c>
      <c r="BG105" s="25">
        <v>29</v>
      </c>
      <c r="BH105" s="25">
        <v>69</v>
      </c>
      <c r="BI105" s="25">
        <v>2</v>
      </c>
      <c r="BJ105" s="25">
        <v>7</v>
      </c>
      <c r="BK105" s="171">
        <v>130</v>
      </c>
      <c r="BL105" s="172">
        <f t="shared" si="42"/>
        <v>8.2855321861057998E-2</v>
      </c>
      <c r="BM105" s="171">
        <f t="shared" si="41"/>
        <v>1488</v>
      </c>
      <c r="BN105" s="172">
        <f t="shared" si="49"/>
        <v>9.9912710669442018E-2</v>
      </c>
    </row>
    <row r="106" spans="1:66" x14ac:dyDescent="0.3">
      <c r="A106" s="74">
        <v>44044</v>
      </c>
      <c r="B106" s="19">
        <v>560</v>
      </c>
      <c r="C106" s="22">
        <v>136</v>
      </c>
      <c r="D106" s="24">
        <v>695</v>
      </c>
      <c r="E106" s="26">
        <v>0</v>
      </c>
      <c r="F106" s="29">
        <f t="shared" si="67"/>
        <v>1391</v>
      </c>
      <c r="G106" s="33">
        <f t="shared" si="68"/>
        <v>831</v>
      </c>
      <c r="H106" s="34">
        <f t="shared" si="69"/>
        <v>560</v>
      </c>
      <c r="I106" s="33">
        <f t="shared" si="80"/>
        <v>14877</v>
      </c>
      <c r="J106" s="33">
        <f t="shared" si="81"/>
        <v>8306</v>
      </c>
      <c r="K106" s="33">
        <f t="shared" si="82"/>
        <v>6571</v>
      </c>
      <c r="L106" s="35">
        <f t="shared" si="83"/>
        <v>1239.75</v>
      </c>
      <c r="M106" s="35">
        <f t="shared" si="84"/>
        <v>692.16666666666663</v>
      </c>
      <c r="N106" s="36">
        <f t="shared" si="85"/>
        <v>547.58333333333337</v>
      </c>
      <c r="O106" s="20">
        <f t="shared" si="70"/>
        <v>0.40258806613946801</v>
      </c>
      <c r="P106" s="23">
        <f t="shared" si="71"/>
        <v>9.7771387491013662E-2</v>
      </c>
      <c r="Q106" s="15">
        <f t="shared" si="72"/>
        <v>0.49964054636951832</v>
      </c>
      <c r="R106" s="27">
        <f t="shared" si="73"/>
        <v>0</v>
      </c>
      <c r="S106" s="18">
        <v>49</v>
      </c>
      <c r="T106" s="21">
        <v>27</v>
      </c>
      <c r="U106" s="14">
        <v>71</v>
      </c>
      <c r="V106" s="25">
        <v>0</v>
      </c>
      <c r="W106" s="31">
        <f t="shared" si="60"/>
        <v>147</v>
      </c>
      <c r="X106" s="18">
        <v>9</v>
      </c>
      <c r="Y106" s="21">
        <v>0</v>
      </c>
      <c r="Z106" s="14">
        <v>11</v>
      </c>
      <c r="AA106" s="25">
        <v>0</v>
      </c>
      <c r="AB106" s="31">
        <f t="shared" si="61"/>
        <v>20</v>
      </c>
      <c r="AC106" s="18">
        <f t="shared" si="62"/>
        <v>58</v>
      </c>
      <c r="AD106" s="21">
        <f t="shared" si="63"/>
        <v>27</v>
      </c>
      <c r="AE106" s="14">
        <f t="shared" si="64"/>
        <v>82</v>
      </c>
      <c r="AF106" s="25">
        <f t="shared" si="65"/>
        <v>0</v>
      </c>
      <c r="AG106" s="29">
        <f t="shared" si="66"/>
        <v>167</v>
      </c>
      <c r="AH106" s="57">
        <f t="shared" si="59"/>
        <v>0.12005751258087707</v>
      </c>
      <c r="AI106" s="37">
        <v>1086</v>
      </c>
      <c r="AJ106" s="38">
        <f t="shared" si="86"/>
        <v>0.73328831870357869</v>
      </c>
      <c r="AK106" s="39">
        <f t="shared" si="51"/>
        <v>218</v>
      </c>
      <c r="AL106" s="40">
        <f t="shared" si="87"/>
        <v>0.14719783929777178</v>
      </c>
      <c r="AM106" s="41">
        <v>87</v>
      </c>
      <c r="AN106" s="42">
        <f t="shared" si="88"/>
        <v>6.2544931703810203E-2</v>
      </c>
      <c r="AO106" s="32">
        <v>395</v>
      </c>
      <c r="AP106" s="46">
        <f t="shared" si="55"/>
        <v>0.26671168129642131</v>
      </c>
      <c r="AQ106" s="29">
        <v>1304</v>
      </c>
      <c r="AR106" s="43">
        <f t="shared" si="89"/>
        <v>0.93745506829618974</v>
      </c>
      <c r="AS106" s="32">
        <f t="shared" si="74"/>
        <v>14020</v>
      </c>
      <c r="AT106" s="60" cm="1">
        <f t="array" ref="AT106">AS106/(SUM(AM95:AM106+AQ95:AQ106))</f>
        <v>0.94252100840336139</v>
      </c>
      <c r="AU106" s="52">
        <v>1</v>
      </c>
      <c r="AV106" s="51">
        <v>93</v>
      </c>
      <c r="AW106" s="53">
        <v>119</v>
      </c>
      <c r="AX106" s="16">
        <f t="shared" si="56"/>
        <v>213</v>
      </c>
      <c r="AY106" s="16">
        <f t="shared" si="57"/>
        <v>1178</v>
      </c>
      <c r="AZ106" s="17">
        <f t="shared" si="58"/>
        <v>0.1531272465851905</v>
      </c>
      <c r="BA106" s="52">
        <f t="shared" si="76"/>
        <v>503</v>
      </c>
      <c r="BB106" s="51">
        <f t="shared" si="77"/>
        <v>1544</v>
      </c>
      <c r="BC106" s="53">
        <f t="shared" si="78"/>
        <v>1681</v>
      </c>
      <c r="BD106" s="33">
        <f t="shared" si="79"/>
        <v>3728</v>
      </c>
      <c r="BE106" s="61">
        <f t="shared" si="75"/>
        <v>0.25058815621429054</v>
      </c>
      <c r="BF106" s="25">
        <v>74</v>
      </c>
      <c r="BG106" s="25">
        <v>23</v>
      </c>
      <c r="BH106" s="25">
        <v>23</v>
      </c>
      <c r="BI106" s="25">
        <v>4</v>
      </c>
      <c r="BJ106" s="25">
        <v>6</v>
      </c>
      <c r="BK106" s="171">
        <v>93</v>
      </c>
      <c r="BL106" s="172">
        <f t="shared" si="42"/>
        <v>6.6858375269590223E-2</v>
      </c>
      <c r="BM106" s="171">
        <f t="shared" si="41"/>
        <v>1463</v>
      </c>
      <c r="BN106" s="172">
        <f t="shared" si="49"/>
        <v>9.8339719029374204E-2</v>
      </c>
    </row>
    <row r="107" spans="1:66" x14ac:dyDescent="0.3">
      <c r="A107" s="74">
        <v>44075</v>
      </c>
      <c r="B107" s="19">
        <v>617</v>
      </c>
      <c r="C107" s="22">
        <v>351</v>
      </c>
      <c r="D107" s="24">
        <v>758</v>
      </c>
      <c r="E107" s="26">
        <v>8</v>
      </c>
      <c r="F107" s="29">
        <f t="shared" si="67"/>
        <v>1734</v>
      </c>
      <c r="G107" s="33">
        <f t="shared" si="68"/>
        <v>1117</v>
      </c>
      <c r="H107" s="34">
        <f t="shared" si="69"/>
        <v>617</v>
      </c>
      <c r="I107" s="33">
        <f t="shared" si="80"/>
        <v>15468</v>
      </c>
      <c r="J107" s="33">
        <f t="shared" si="81"/>
        <v>8768</v>
      </c>
      <c r="K107" s="33">
        <f t="shared" si="82"/>
        <v>6700</v>
      </c>
      <c r="L107" s="35">
        <f t="shared" si="83"/>
        <v>1289</v>
      </c>
      <c r="M107" s="35">
        <f t="shared" si="84"/>
        <v>730.66666666666663</v>
      </c>
      <c r="N107" s="36">
        <f t="shared" si="85"/>
        <v>558.33333333333337</v>
      </c>
      <c r="O107" s="20">
        <f t="shared" si="70"/>
        <v>0.35582468281430218</v>
      </c>
      <c r="P107" s="23">
        <f t="shared" si="71"/>
        <v>0.20242214532871972</v>
      </c>
      <c r="Q107" s="15">
        <f t="shared" si="72"/>
        <v>0.43713956170703577</v>
      </c>
      <c r="R107" s="27">
        <f t="shared" si="73"/>
        <v>4.61361014994233E-3</v>
      </c>
      <c r="S107" s="18">
        <v>19</v>
      </c>
      <c r="T107" s="21">
        <v>0</v>
      </c>
      <c r="U107" s="14">
        <v>23</v>
      </c>
      <c r="V107" s="25">
        <v>0</v>
      </c>
      <c r="W107" s="31">
        <f t="shared" si="60"/>
        <v>42</v>
      </c>
      <c r="X107" s="18">
        <v>18</v>
      </c>
      <c r="Y107" s="21">
        <v>16</v>
      </c>
      <c r="Z107" s="14">
        <v>0</v>
      </c>
      <c r="AA107" s="25">
        <v>0</v>
      </c>
      <c r="AB107" s="31">
        <f t="shared" si="61"/>
        <v>34</v>
      </c>
      <c r="AC107" s="18">
        <f t="shared" si="62"/>
        <v>37</v>
      </c>
      <c r="AD107" s="21">
        <f t="shared" si="63"/>
        <v>16</v>
      </c>
      <c r="AE107" s="14">
        <f t="shared" si="64"/>
        <v>23</v>
      </c>
      <c r="AF107" s="25">
        <f t="shared" si="65"/>
        <v>0</v>
      </c>
      <c r="AG107" s="29">
        <f t="shared" si="66"/>
        <v>76</v>
      </c>
      <c r="AH107" s="57">
        <f t="shared" si="59"/>
        <v>4.3829296424452137E-2</v>
      </c>
      <c r="AI107" s="37">
        <v>1372</v>
      </c>
      <c r="AJ107" s="38">
        <f t="shared" si="86"/>
        <v>0.79123414071510956</v>
      </c>
      <c r="AK107" s="39">
        <f t="shared" si="51"/>
        <v>299</v>
      </c>
      <c r="AL107" s="40">
        <f t="shared" si="87"/>
        <v>0.17243367935409457</v>
      </c>
      <c r="AM107" s="41">
        <v>63</v>
      </c>
      <c r="AN107" s="42">
        <f t="shared" si="88"/>
        <v>3.6332179930795849E-2</v>
      </c>
      <c r="AO107" s="32">
        <v>362</v>
      </c>
      <c r="AP107" s="46">
        <f t="shared" si="55"/>
        <v>0.20876585928489041</v>
      </c>
      <c r="AQ107" s="29">
        <v>1671</v>
      </c>
      <c r="AR107" s="43">
        <f t="shared" si="89"/>
        <v>0.96366782006920415</v>
      </c>
      <c r="AS107" s="32">
        <f t="shared" si="74"/>
        <v>14600</v>
      </c>
      <c r="AT107" s="60" cm="1">
        <f t="array" ref="AT107">AS107/(SUM(AM96:AM107+AQ96:AQ107))</f>
        <v>0.94400620716410188</v>
      </c>
      <c r="AU107" s="52">
        <v>30</v>
      </c>
      <c r="AV107" s="51">
        <v>305</v>
      </c>
      <c r="AW107" s="53">
        <v>204</v>
      </c>
      <c r="AX107" s="16">
        <f t="shared" si="56"/>
        <v>539</v>
      </c>
      <c r="AY107" s="16">
        <f t="shared" si="57"/>
        <v>1195</v>
      </c>
      <c r="AZ107" s="17">
        <f t="shared" si="58"/>
        <v>0.3108419838523645</v>
      </c>
      <c r="BA107" s="52">
        <f t="shared" si="76"/>
        <v>525</v>
      </c>
      <c r="BB107" s="51">
        <f t="shared" si="77"/>
        <v>1771</v>
      </c>
      <c r="BC107" s="53">
        <f t="shared" si="78"/>
        <v>1686</v>
      </c>
      <c r="BD107" s="33">
        <f t="shared" si="79"/>
        <v>3982</v>
      </c>
      <c r="BE107" s="61">
        <f t="shared" si="75"/>
        <v>0.2574347039048358</v>
      </c>
      <c r="BF107" s="25">
        <v>83</v>
      </c>
      <c r="BG107" s="25">
        <v>70</v>
      </c>
      <c r="BH107" s="25">
        <v>56</v>
      </c>
      <c r="BI107" s="25">
        <v>6</v>
      </c>
      <c r="BJ107" s="25">
        <v>12</v>
      </c>
      <c r="BK107" s="171">
        <v>146</v>
      </c>
      <c r="BL107" s="172">
        <f t="shared" si="42"/>
        <v>8.4198385236447515E-2</v>
      </c>
      <c r="BM107" s="171">
        <f t="shared" si="41"/>
        <v>1479</v>
      </c>
      <c r="BN107" s="172">
        <f t="shared" si="49"/>
        <v>9.5616757176105502E-2</v>
      </c>
    </row>
    <row r="108" spans="1:66" x14ac:dyDescent="0.3">
      <c r="A108" s="74">
        <v>44105</v>
      </c>
      <c r="B108" s="19">
        <v>564</v>
      </c>
      <c r="C108" s="22">
        <v>181</v>
      </c>
      <c r="D108" s="24">
        <v>740</v>
      </c>
      <c r="E108" s="26">
        <v>78</v>
      </c>
      <c r="F108" s="29">
        <f t="shared" si="67"/>
        <v>1563</v>
      </c>
      <c r="G108" s="33">
        <f t="shared" si="68"/>
        <v>999</v>
      </c>
      <c r="H108" s="34">
        <f t="shared" si="69"/>
        <v>564</v>
      </c>
      <c r="I108" s="33">
        <f t="shared" si="80"/>
        <v>15670</v>
      </c>
      <c r="J108" s="33">
        <f t="shared" si="81"/>
        <v>9071</v>
      </c>
      <c r="K108" s="33">
        <f t="shared" ref="K108:K114" si="90">SUM(H97:H108)</f>
        <v>6599</v>
      </c>
      <c r="L108" s="35">
        <f t="shared" ref="L108:N114" si="91">I108/12</f>
        <v>1305.8333333333333</v>
      </c>
      <c r="M108" s="35">
        <f t="shared" si="91"/>
        <v>755.91666666666663</v>
      </c>
      <c r="N108" s="36">
        <f t="shared" si="91"/>
        <v>549.91666666666663</v>
      </c>
      <c r="O108" s="20">
        <f t="shared" si="70"/>
        <v>0.36084452975047987</v>
      </c>
      <c r="P108" s="23">
        <f t="shared" si="71"/>
        <v>0.11580294305822136</v>
      </c>
      <c r="Q108" s="15">
        <f t="shared" si="72"/>
        <v>0.47344849648112602</v>
      </c>
      <c r="R108" s="27">
        <f t="shared" si="73"/>
        <v>4.9904030710172742E-2</v>
      </c>
      <c r="S108" s="18">
        <v>18</v>
      </c>
      <c r="T108" s="21">
        <v>21</v>
      </c>
      <c r="U108" s="14">
        <v>17</v>
      </c>
      <c r="V108" s="25">
        <v>0</v>
      </c>
      <c r="W108" s="31">
        <f t="shared" si="60"/>
        <v>56</v>
      </c>
      <c r="X108" s="18">
        <v>2</v>
      </c>
      <c r="Y108" s="21">
        <v>75</v>
      </c>
      <c r="Z108" s="14">
        <v>13</v>
      </c>
      <c r="AA108" s="25">
        <v>0</v>
      </c>
      <c r="AB108" s="31">
        <f t="shared" si="61"/>
        <v>90</v>
      </c>
      <c r="AC108" s="18">
        <f t="shared" si="62"/>
        <v>20</v>
      </c>
      <c r="AD108" s="21">
        <f t="shared" si="63"/>
        <v>96</v>
      </c>
      <c r="AE108" s="14">
        <f t="shared" si="64"/>
        <v>30</v>
      </c>
      <c r="AF108" s="25">
        <f t="shared" si="65"/>
        <v>0</v>
      </c>
      <c r="AG108" s="29">
        <f t="shared" si="66"/>
        <v>146</v>
      </c>
      <c r="AH108" s="57">
        <f t="shared" si="59"/>
        <v>9.3410108765195135E-2</v>
      </c>
      <c r="AI108" s="37">
        <v>1202</v>
      </c>
      <c r="AJ108" s="38">
        <f t="shared" si="86"/>
        <v>0.76903390914907233</v>
      </c>
      <c r="AK108" s="39">
        <f t="shared" ref="AK108:AK115" si="92">AQ108-AI108</f>
        <v>276</v>
      </c>
      <c r="AL108" s="40">
        <f t="shared" si="87"/>
        <v>0.1765834932821497</v>
      </c>
      <c r="AM108" s="41">
        <v>85</v>
      </c>
      <c r="AN108" s="42">
        <f t="shared" si="88"/>
        <v>5.4382597568777988E-2</v>
      </c>
      <c r="AO108" s="32">
        <v>361</v>
      </c>
      <c r="AP108" s="46">
        <f t="shared" si="55"/>
        <v>0.2309660908509277</v>
      </c>
      <c r="AQ108" s="29">
        <v>1478</v>
      </c>
      <c r="AR108" s="43">
        <f t="shared" si="89"/>
        <v>0.94561740243122205</v>
      </c>
      <c r="AS108" s="32">
        <f t="shared" si="74"/>
        <v>14789</v>
      </c>
      <c r="AT108" s="60" cm="1">
        <f t="array" ref="AT108">AS108/(SUM(AM97:AM108+AQ97:AQ108))</f>
        <v>0.94389839162624456</v>
      </c>
      <c r="AU108" s="52">
        <v>41</v>
      </c>
      <c r="AV108" s="51">
        <v>256</v>
      </c>
      <c r="AW108" s="53">
        <v>105</v>
      </c>
      <c r="AX108" s="16">
        <f t="shared" si="56"/>
        <v>402</v>
      </c>
      <c r="AY108" s="16">
        <f t="shared" si="57"/>
        <v>1161</v>
      </c>
      <c r="AZ108" s="17">
        <f t="shared" si="58"/>
        <v>0.25719769673704412</v>
      </c>
      <c r="BA108" s="52">
        <f t="shared" si="76"/>
        <v>546</v>
      </c>
      <c r="BB108" s="51">
        <f t="shared" si="77"/>
        <v>1861</v>
      </c>
      <c r="BC108" s="53">
        <f t="shared" si="78"/>
        <v>1636</v>
      </c>
      <c r="BD108" s="33">
        <f t="shared" si="79"/>
        <v>4043</v>
      </c>
      <c r="BE108" s="61">
        <f t="shared" si="75"/>
        <v>0.25800893426930438</v>
      </c>
      <c r="BF108" s="25">
        <v>132</v>
      </c>
      <c r="BG108" s="25">
        <v>46</v>
      </c>
      <c r="BH108" s="25">
        <v>51</v>
      </c>
      <c r="BI108" s="25">
        <v>6</v>
      </c>
      <c r="BJ108" s="25">
        <v>9</v>
      </c>
      <c r="BK108" s="171">
        <v>172</v>
      </c>
      <c r="BL108" s="172">
        <f t="shared" si="42"/>
        <v>0.11004478566858605</v>
      </c>
      <c r="BM108" s="171">
        <f t="shared" si="41"/>
        <v>1496</v>
      </c>
      <c r="BN108" s="172">
        <f t="shared" si="49"/>
        <v>9.5469049138481171E-2</v>
      </c>
    </row>
    <row r="109" spans="1:66" x14ac:dyDescent="0.3">
      <c r="A109" s="74">
        <v>44136</v>
      </c>
      <c r="B109" s="19">
        <v>557</v>
      </c>
      <c r="C109" s="22">
        <v>311</v>
      </c>
      <c r="D109" s="24">
        <v>808</v>
      </c>
      <c r="E109" s="26">
        <v>64</v>
      </c>
      <c r="F109" s="29">
        <f t="shared" si="67"/>
        <v>1740</v>
      </c>
      <c r="G109" s="33">
        <f t="shared" si="68"/>
        <v>1183</v>
      </c>
      <c r="H109" s="34">
        <f t="shared" si="69"/>
        <v>557</v>
      </c>
      <c r="I109" s="33">
        <f t="shared" si="80"/>
        <v>16290</v>
      </c>
      <c r="J109" s="33">
        <f t="shared" si="81"/>
        <v>9736</v>
      </c>
      <c r="K109" s="33">
        <f t="shared" si="90"/>
        <v>6554</v>
      </c>
      <c r="L109" s="35">
        <f t="shared" si="91"/>
        <v>1357.5</v>
      </c>
      <c r="M109" s="35">
        <f t="shared" si="91"/>
        <v>811.33333333333337</v>
      </c>
      <c r="N109" s="36">
        <f t="shared" si="91"/>
        <v>546.16666666666663</v>
      </c>
      <c r="O109" s="20">
        <f t="shared" si="70"/>
        <v>0.32011494252873562</v>
      </c>
      <c r="P109" s="23">
        <f t="shared" si="71"/>
        <v>0.17873563218390803</v>
      </c>
      <c r="Q109" s="15">
        <f t="shared" si="72"/>
        <v>0.46436781609195404</v>
      </c>
      <c r="R109" s="27">
        <f t="shared" si="73"/>
        <v>3.6781609195402298E-2</v>
      </c>
      <c r="S109" s="18">
        <v>18</v>
      </c>
      <c r="T109" s="21">
        <v>64</v>
      </c>
      <c r="U109" s="14">
        <v>45</v>
      </c>
      <c r="V109" s="25">
        <v>0</v>
      </c>
      <c r="W109" s="31">
        <f t="shared" si="60"/>
        <v>127</v>
      </c>
      <c r="X109" s="18">
        <v>6</v>
      </c>
      <c r="Y109" s="21">
        <v>18</v>
      </c>
      <c r="Z109" s="14">
        <v>40</v>
      </c>
      <c r="AA109" s="25">
        <v>0</v>
      </c>
      <c r="AB109" s="31">
        <f t="shared" si="61"/>
        <v>64</v>
      </c>
      <c r="AC109" s="18">
        <f t="shared" si="62"/>
        <v>24</v>
      </c>
      <c r="AD109" s="21">
        <f t="shared" si="63"/>
        <v>82</v>
      </c>
      <c r="AE109" s="14">
        <f t="shared" si="64"/>
        <v>85</v>
      </c>
      <c r="AF109" s="25">
        <f t="shared" si="65"/>
        <v>0</v>
      </c>
      <c r="AG109" s="29">
        <f t="shared" si="66"/>
        <v>191</v>
      </c>
      <c r="AH109" s="57">
        <f t="shared" si="59"/>
        <v>0.10977011494252874</v>
      </c>
      <c r="AI109" s="37">
        <v>1423</v>
      </c>
      <c r="AJ109" s="38">
        <f t="shared" si="86"/>
        <v>0.81781609195402294</v>
      </c>
      <c r="AK109" s="39">
        <f t="shared" si="92"/>
        <v>220</v>
      </c>
      <c r="AL109" s="40">
        <f t="shared" si="87"/>
        <v>0.12643678160919541</v>
      </c>
      <c r="AM109" s="41">
        <v>97</v>
      </c>
      <c r="AN109" s="42">
        <f t="shared" si="88"/>
        <v>5.5747126436781612E-2</v>
      </c>
      <c r="AO109" s="32">
        <v>317</v>
      </c>
      <c r="AP109" s="46">
        <f t="shared" si="55"/>
        <v>0.18218390804597701</v>
      </c>
      <c r="AQ109" s="29">
        <v>1643</v>
      </c>
      <c r="AR109" s="43">
        <f t="shared" si="89"/>
        <v>0.94425287356321841</v>
      </c>
      <c r="AS109" s="32">
        <f t="shared" si="74"/>
        <v>15365</v>
      </c>
      <c r="AT109" s="60" cm="1">
        <f t="array" ref="AT109">AS109/(SUM(AM98:AM109+AQ98:AQ109))</f>
        <v>0.94333251473477409</v>
      </c>
      <c r="AU109" s="52">
        <v>39</v>
      </c>
      <c r="AV109" s="51">
        <v>114</v>
      </c>
      <c r="AW109" s="53">
        <v>291</v>
      </c>
      <c r="AX109" s="16">
        <f t="shared" si="56"/>
        <v>444</v>
      </c>
      <c r="AY109" s="16">
        <f t="shared" si="57"/>
        <v>1296</v>
      </c>
      <c r="AZ109" s="17">
        <f t="shared" si="58"/>
        <v>0.25517241379310346</v>
      </c>
      <c r="BA109" s="52">
        <f t="shared" si="76"/>
        <v>550</v>
      </c>
      <c r="BB109" s="51">
        <f t="shared" si="77"/>
        <v>1791</v>
      </c>
      <c r="BC109" s="53">
        <f t="shared" si="78"/>
        <v>1847</v>
      </c>
      <c r="BD109" s="33">
        <f t="shared" si="79"/>
        <v>4188</v>
      </c>
      <c r="BE109" s="61">
        <f t="shared" si="75"/>
        <v>0.25709023941068138</v>
      </c>
      <c r="BF109" s="25">
        <v>127</v>
      </c>
      <c r="BG109" s="25">
        <v>51</v>
      </c>
      <c r="BH109" s="25">
        <v>67</v>
      </c>
      <c r="BI109" s="25">
        <v>19</v>
      </c>
      <c r="BJ109" s="25">
        <v>5</v>
      </c>
      <c r="BK109" s="171">
        <v>163</v>
      </c>
      <c r="BL109" s="172">
        <f t="shared" si="42"/>
        <v>9.3678160919540232E-2</v>
      </c>
      <c r="BM109" s="171">
        <f t="shared" si="41"/>
        <v>1507</v>
      </c>
      <c r="BN109" s="172">
        <f t="shared" si="49"/>
        <v>9.2510742786985886E-2</v>
      </c>
    </row>
    <row r="110" spans="1:66" x14ac:dyDescent="0.3">
      <c r="A110" s="74">
        <v>44166</v>
      </c>
      <c r="B110" s="19">
        <v>539</v>
      </c>
      <c r="C110" s="22">
        <v>159</v>
      </c>
      <c r="D110" s="24">
        <v>814</v>
      </c>
      <c r="E110" s="26">
        <v>77</v>
      </c>
      <c r="F110" s="29">
        <f t="shared" si="67"/>
        <v>1589</v>
      </c>
      <c r="G110" s="33">
        <f t="shared" si="68"/>
        <v>1050</v>
      </c>
      <c r="H110" s="34">
        <f t="shared" si="69"/>
        <v>539</v>
      </c>
      <c r="I110" s="33">
        <f t="shared" si="80"/>
        <v>16653</v>
      </c>
      <c r="J110" s="33">
        <f t="shared" si="81"/>
        <v>10121</v>
      </c>
      <c r="K110" s="33">
        <f t="shared" si="90"/>
        <v>6532</v>
      </c>
      <c r="L110" s="35">
        <f t="shared" si="91"/>
        <v>1387.75</v>
      </c>
      <c r="M110" s="35">
        <f t="shared" si="91"/>
        <v>843.41666666666663</v>
      </c>
      <c r="N110" s="36">
        <f t="shared" si="91"/>
        <v>544.33333333333337</v>
      </c>
      <c r="O110" s="20">
        <f t="shared" si="70"/>
        <v>0.33920704845814981</v>
      </c>
      <c r="P110" s="23">
        <f t="shared" si="71"/>
        <v>0.1000629326620516</v>
      </c>
      <c r="Q110" s="15">
        <f t="shared" si="72"/>
        <v>0.51227186910006295</v>
      </c>
      <c r="R110" s="27">
        <f t="shared" si="73"/>
        <v>4.8458149779735685E-2</v>
      </c>
      <c r="S110" s="18">
        <v>24</v>
      </c>
      <c r="T110" s="21">
        <v>24</v>
      </c>
      <c r="U110" s="14">
        <v>24</v>
      </c>
      <c r="V110" s="25">
        <v>0</v>
      </c>
      <c r="W110" s="31">
        <f t="shared" si="60"/>
        <v>72</v>
      </c>
      <c r="X110" s="18">
        <v>9</v>
      </c>
      <c r="Y110" s="21">
        <v>0</v>
      </c>
      <c r="Z110" s="14">
        <v>14</v>
      </c>
      <c r="AA110" s="25">
        <v>0</v>
      </c>
      <c r="AB110" s="31">
        <f t="shared" ref="AB110:AB115" si="93">SUM(X110:AA110)</f>
        <v>23</v>
      </c>
      <c r="AC110" s="18">
        <f t="shared" si="62"/>
        <v>33</v>
      </c>
      <c r="AD110" s="21">
        <f t="shared" si="63"/>
        <v>24</v>
      </c>
      <c r="AE110" s="14">
        <f t="shared" si="64"/>
        <v>38</v>
      </c>
      <c r="AF110" s="25">
        <f t="shared" si="65"/>
        <v>0</v>
      </c>
      <c r="AG110" s="29">
        <f t="shared" si="66"/>
        <v>95</v>
      </c>
      <c r="AH110" s="57">
        <f t="shared" si="59"/>
        <v>5.9786028949024544E-2</v>
      </c>
      <c r="AI110" s="37">
        <v>1339</v>
      </c>
      <c r="AJ110" s="38">
        <f t="shared" si="86"/>
        <v>0.84266834487098807</v>
      </c>
      <c r="AK110" s="39">
        <f t="shared" si="92"/>
        <v>159</v>
      </c>
      <c r="AL110" s="40">
        <f t="shared" si="87"/>
        <v>0.1000629326620516</v>
      </c>
      <c r="AM110" s="41">
        <v>91</v>
      </c>
      <c r="AN110" s="42">
        <f t="shared" si="88"/>
        <v>5.7268722466960353E-2</v>
      </c>
      <c r="AO110" s="32">
        <v>250</v>
      </c>
      <c r="AP110" s="46">
        <f t="shared" si="55"/>
        <v>0.15733165512901195</v>
      </c>
      <c r="AQ110" s="29">
        <v>1498</v>
      </c>
      <c r="AR110" s="43">
        <f t="shared" si="89"/>
        <v>0.94273127753303965</v>
      </c>
      <c r="AS110" s="32">
        <f t="shared" si="74"/>
        <v>15695</v>
      </c>
      <c r="AT110" s="60" cm="1">
        <f t="array" ref="AT110">AS110/(SUM(AM99:AM110+AQ99:AQ110))</f>
        <v>0.94258603086901682</v>
      </c>
      <c r="AU110" s="52">
        <v>82</v>
      </c>
      <c r="AV110" s="51">
        <v>42</v>
      </c>
      <c r="AW110" s="53">
        <v>323</v>
      </c>
      <c r="AX110" s="16">
        <f t="shared" si="56"/>
        <v>447</v>
      </c>
      <c r="AY110" s="16">
        <f t="shared" si="57"/>
        <v>1142</v>
      </c>
      <c r="AZ110" s="17">
        <f t="shared" si="58"/>
        <v>0.28130899937067338</v>
      </c>
      <c r="BA110" s="52">
        <f t="shared" si="76"/>
        <v>617</v>
      </c>
      <c r="BB110" s="51">
        <f t="shared" si="77"/>
        <v>1563</v>
      </c>
      <c r="BC110" s="53">
        <f t="shared" si="78"/>
        <v>2002</v>
      </c>
      <c r="BD110" s="33">
        <f t="shared" si="79"/>
        <v>4182</v>
      </c>
      <c r="BE110" s="61">
        <f t="shared" si="75"/>
        <v>0.25112592325707078</v>
      </c>
      <c r="BF110" s="25">
        <v>96</v>
      </c>
      <c r="BG110" s="25">
        <v>23</v>
      </c>
      <c r="BH110" s="25">
        <v>56</v>
      </c>
      <c r="BI110" s="25">
        <v>12</v>
      </c>
      <c r="BJ110" s="25">
        <v>7</v>
      </c>
      <c r="BK110" s="171">
        <v>137</v>
      </c>
      <c r="BL110" s="172">
        <f t="shared" si="42"/>
        <v>8.6217747010698551E-2</v>
      </c>
      <c r="BM110" s="171">
        <f t="shared" si="41"/>
        <v>1514</v>
      </c>
      <c r="BN110" s="172">
        <f t="shared" si="49"/>
        <v>9.0914549930943375E-2</v>
      </c>
    </row>
    <row r="111" spans="1:66" x14ac:dyDescent="0.3">
      <c r="A111" s="74">
        <v>44197</v>
      </c>
      <c r="B111" s="19">
        <v>419</v>
      </c>
      <c r="C111" s="22">
        <v>500</v>
      </c>
      <c r="D111" s="24">
        <v>474</v>
      </c>
      <c r="E111" s="26">
        <v>17</v>
      </c>
      <c r="F111" s="29">
        <f t="shared" si="67"/>
        <v>1410</v>
      </c>
      <c r="G111" s="33">
        <f t="shared" si="68"/>
        <v>991</v>
      </c>
      <c r="H111" s="34">
        <f t="shared" si="69"/>
        <v>419</v>
      </c>
      <c r="I111" s="33">
        <f t="shared" si="80"/>
        <v>17113</v>
      </c>
      <c r="J111" s="33">
        <f t="shared" si="81"/>
        <v>10636</v>
      </c>
      <c r="K111" s="33">
        <f t="shared" si="90"/>
        <v>6477</v>
      </c>
      <c r="L111" s="35">
        <f t="shared" si="91"/>
        <v>1426.0833333333333</v>
      </c>
      <c r="M111" s="35">
        <f t="shared" si="91"/>
        <v>886.33333333333337</v>
      </c>
      <c r="N111" s="36">
        <f t="shared" si="91"/>
        <v>539.75</v>
      </c>
      <c r="O111" s="20">
        <f t="shared" si="70"/>
        <v>0.29716312056737587</v>
      </c>
      <c r="P111" s="23">
        <f t="shared" si="71"/>
        <v>0.3546099290780142</v>
      </c>
      <c r="Q111" s="15">
        <f t="shared" si="72"/>
        <v>0.33617021276595743</v>
      </c>
      <c r="R111" s="27">
        <f t="shared" si="73"/>
        <v>1.2056737588652482E-2</v>
      </c>
      <c r="S111" s="18">
        <v>23</v>
      </c>
      <c r="T111" s="21">
        <v>383</v>
      </c>
      <c r="U111" s="14">
        <v>54</v>
      </c>
      <c r="V111" s="25">
        <v>0</v>
      </c>
      <c r="W111" s="31">
        <f t="shared" si="60"/>
        <v>460</v>
      </c>
      <c r="X111" s="18">
        <v>6</v>
      </c>
      <c r="Y111" s="21">
        <v>0</v>
      </c>
      <c r="Z111" s="14">
        <v>5</v>
      </c>
      <c r="AA111" s="25">
        <v>0</v>
      </c>
      <c r="AB111" s="31">
        <f t="shared" si="93"/>
        <v>11</v>
      </c>
      <c r="AC111" s="18">
        <f t="shared" si="62"/>
        <v>29</v>
      </c>
      <c r="AD111" s="21">
        <f t="shared" si="63"/>
        <v>383</v>
      </c>
      <c r="AE111" s="14">
        <f t="shared" si="64"/>
        <v>59</v>
      </c>
      <c r="AF111" s="25">
        <f t="shared" si="65"/>
        <v>0</v>
      </c>
      <c r="AG111" s="29">
        <f t="shared" si="66"/>
        <v>471</v>
      </c>
      <c r="AH111" s="57">
        <f t="shared" si="59"/>
        <v>0.33404255319148934</v>
      </c>
      <c r="AI111" s="37">
        <v>1225</v>
      </c>
      <c r="AJ111" s="38">
        <f t="shared" si="86"/>
        <v>0.86879432624113473</v>
      </c>
      <c r="AK111" s="39">
        <f t="shared" si="92"/>
        <v>118</v>
      </c>
      <c r="AL111" s="40">
        <f t="shared" si="87"/>
        <v>8.3687943262411343E-2</v>
      </c>
      <c r="AM111" s="41">
        <v>67</v>
      </c>
      <c r="AN111" s="42">
        <f t="shared" si="88"/>
        <v>4.75177304964539E-2</v>
      </c>
      <c r="AO111" s="32">
        <v>185</v>
      </c>
      <c r="AP111" s="46">
        <f t="shared" si="55"/>
        <v>0.13120567375886524</v>
      </c>
      <c r="AQ111" s="29">
        <v>1343</v>
      </c>
      <c r="AR111" s="43">
        <f t="shared" si="89"/>
        <v>0.95248226950354609</v>
      </c>
      <c r="AS111" s="32">
        <f t="shared" si="74"/>
        <v>16157</v>
      </c>
      <c r="AT111" s="60" cm="1">
        <f t="array" ref="AT111">AS111/(SUM(AM100:AM111+AQ100:AQ111))</f>
        <v>0.94424639121033249</v>
      </c>
      <c r="AU111" s="52">
        <v>23</v>
      </c>
      <c r="AV111" s="51">
        <v>148</v>
      </c>
      <c r="AW111" s="53">
        <v>338</v>
      </c>
      <c r="AX111" s="16">
        <f t="shared" si="56"/>
        <v>509</v>
      </c>
      <c r="AY111" s="16">
        <f t="shared" si="57"/>
        <v>901</v>
      </c>
      <c r="AZ111" s="17">
        <f t="shared" si="58"/>
        <v>0.36099290780141846</v>
      </c>
      <c r="BA111" s="52">
        <f t="shared" si="76"/>
        <v>624</v>
      </c>
      <c r="BB111" s="51">
        <f t="shared" si="77"/>
        <v>1638</v>
      </c>
      <c r="BC111" s="53">
        <f t="shared" si="78"/>
        <v>2177</v>
      </c>
      <c r="BD111" s="33">
        <f t="shared" si="79"/>
        <v>4439</v>
      </c>
      <c r="BE111" s="61">
        <f t="shared" si="75"/>
        <v>0.25939344358090338</v>
      </c>
      <c r="BF111" s="25">
        <v>48</v>
      </c>
      <c r="BG111" s="25">
        <v>20</v>
      </c>
      <c r="BH111" s="25">
        <v>35</v>
      </c>
      <c r="BI111" s="25">
        <v>8</v>
      </c>
      <c r="BJ111" s="25">
        <v>4</v>
      </c>
      <c r="BK111" s="171">
        <v>74</v>
      </c>
      <c r="BL111" s="172">
        <f t="shared" si="42"/>
        <v>5.2482269503546099E-2</v>
      </c>
      <c r="BM111" s="171">
        <f t="shared" si="41"/>
        <v>1443</v>
      </c>
      <c r="BN111" s="172">
        <f t="shared" si="49"/>
        <v>8.4321860573832758E-2</v>
      </c>
    </row>
    <row r="112" spans="1:66" x14ac:dyDescent="0.3">
      <c r="A112" s="74">
        <v>44228</v>
      </c>
      <c r="B112" s="19">
        <v>524</v>
      </c>
      <c r="C112" s="22">
        <v>100</v>
      </c>
      <c r="D112" s="24">
        <v>538</v>
      </c>
      <c r="E112" s="26">
        <v>14</v>
      </c>
      <c r="F112" s="29">
        <f t="shared" si="67"/>
        <v>1176</v>
      </c>
      <c r="G112" s="33">
        <f t="shared" si="68"/>
        <v>652</v>
      </c>
      <c r="H112" s="34">
        <f t="shared" si="69"/>
        <v>524</v>
      </c>
      <c r="I112" s="33">
        <f t="shared" si="80"/>
        <v>17057</v>
      </c>
      <c r="J112" s="33">
        <f t="shared" si="81"/>
        <v>10675</v>
      </c>
      <c r="K112" s="33">
        <f t="shared" si="90"/>
        <v>6382</v>
      </c>
      <c r="L112" s="35">
        <f t="shared" si="91"/>
        <v>1421.4166666666667</v>
      </c>
      <c r="M112" s="35">
        <f t="shared" si="91"/>
        <v>889.58333333333337</v>
      </c>
      <c r="N112" s="36">
        <f t="shared" si="91"/>
        <v>531.83333333333337</v>
      </c>
      <c r="O112" s="20">
        <f t="shared" ref="O112:R114" si="94">B112/$F112</f>
        <v>0.445578231292517</v>
      </c>
      <c r="P112" s="23">
        <f t="shared" si="94"/>
        <v>8.5034013605442174E-2</v>
      </c>
      <c r="Q112" s="15">
        <f t="shared" si="94"/>
        <v>0.45748299319727892</v>
      </c>
      <c r="R112" s="27">
        <f t="shared" si="94"/>
        <v>1.1904761904761904E-2</v>
      </c>
      <c r="S112" s="18">
        <v>18</v>
      </c>
      <c r="T112" s="21">
        <v>29</v>
      </c>
      <c r="U112" s="14">
        <v>44</v>
      </c>
      <c r="V112" s="25">
        <v>0</v>
      </c>
      <c r="W112" s="31">
        <f t="shared" si="60"/>
        <v>91</v>
      </c>
      <c r="X112" s="18">
        <v>14</v>
      </c>
      <c r="Y112" s="21">
        <v>24</v>
      </c>
      <c r="Z112" s="14">
        <v>11</v>
      </c>
      <c r="AA112" s="25">
        <v>0</v>
      </c>
      <c r="AB112" s="31">
        <f t="shared" si="93"/>
        <v>49</v>
      </c>
      <c r="AC112" s="18">
        <f t="shared" si="62"/>
        <v>32</v>
      </c>
      <c r="AD112" s="21">
        <f t="shared" si="63"/>
        <v>53</v>
      </c>
      <c r="AE112" s="14">
        <f t="shared" si="64"/>
        <v>55</v>
      </c>
      <c r="AF112" s="25">
        <f t="shared" si="65"/>
        <v>0</v>
      </c>
      <c r="AG112" s="29">
        <f t="shared" si="66"/>
        <v>140</v>
      </c>
      <c r="AH112" s="57">
        <f t="shared" si="59"/>
        <v>0.11904761904761904</v>
      </c>
      <c r="AI112" s="37">
        <v>874</v>
      </c>
      <c r="AJ112" s="38">
        <f t="shared" si="86"/>
        <v>0.74319727891156462</v>
      </c>
      <c r="AK112" s="39">
        <f t="shared" si="92"/>
        <v>215</v>
      </c>
      <c r="AL112" s="40">
        <f t="shared" si="87"/>
        <v>0.18282312925170069</v>
      </c>
      <c r="AM112" s="41">
        <v>87</v>
      </c>
      <c r="AN112" s="42">
        <f t="shared" si="88"/>
        <v>7.3979591836734693E-2</v>
      </c>
      <c r="AO112" s="32">
        <v>302</v>
      </c>
      <c r="AP112" s="46">
        <f t="shared" si="55"/>
        <v>0.25680272108843538</v>
      </c>
      <c r="AQ112" s="29">
        <v>1089</v>
      </c>
      <c r="AR112" s="43">
        <f t="shared" si="89"/>
        <v>0.92602040816326525</v>
      </c>
      <c r="AS112" s="32">
        <f t="shared" si="74"/>
        <v>16088</v>
      </c>
      <c r="AT112" s="60" cm="1">
        <f t="array" ref="AT112">AS112/(SUM(AM101:AM112+AQ101:AQ112))</f>
        <v>0.94330108472588681</v>
      </c>
      <c r="AU112" s="52">
        <v>29</v>
      </c>
      <c r="AV112" s="51">
        <v>80</v>
      </c>
      <c r="AW112" s="53">
        <v>107</v>
      </c>
      <c r="AX112" s="16">
        <f t="shared" si="56"/>
        <v>216</v>
      </c>
      <c r="AY112" s="16">
        <f t="shared" si="57"/>
        <v>960</v>
      </c>
      <c r="AZ112" s="17">
        <f t="shared" si="58"/>
        <v>0.18367346938775511</v>
      </c>
      <c r="BA112" s="52">
        <f t="shared" si="76"/>
        <v>601</v>
      </c>
      <c r="BB112" s="51">
        <f t="shared" si="77"/>
        <v>1604</v>
      </c>
      <c r="BC112" s="53">
        <f t="shared" si="78"/>
        <v>2169</v>
      </c>
      <c r="BD112" s="33">
        <f t="shared" si="79"/>
        <v>4374</v>
      </c>
      <c r="BE112" s="61">
        <f t="shared" si="75"/>
        <v>0.256434308495046</v>
      </c>
      <c r="BF112" s="25">
        <v>74</v>
      </c>
      <c r="BG112" s="25">
        <v>31</v>
      </c>
      <c r="BH112" s="25">
        <v>37</v>
      </c>
      <c r="BI112" s="25">
        <v>3</v>
      </c>
      <c r="BJ112" s="25">
        <v>4</v>
      </c>
      <c r="BK112" s="171">
        <v>94</v>
      </c>
      <c r="BL112" s="172">
        <f t="shared" si="42"/>
        <v>7.9931972789115652E-2</v>
      </c>
      <c r="BM112" s="171">
        <f t="shared" si="41"/>
        <v>1411</v>
      </c>
      <c r="BN112" s="172">
        <f t="shared" si="49"/>
        <v>8.27226358679721E-2</v>
      </c>
    </row>
    <row r="113" spans="1:66" x14ac:dyDescent="0.3">
      <c r="A113" s="74">
        <v>44256</v>
      </c>
      <c r="B113" s="19">
        <v>602</v>
      </c>
      <c r="C113" s="22">
        <v>177</v>
      </c>
      <c r="D113" s="24">
        <v>788</v>
      </c>
      <c r="E113" s="26">
        <v>55</v>
      </c>
      <c r="F113" s="29">
        <f t="shared" si="67"/>
        <v>1622</v>
      </c>
      <c r="G113" s="33">
        <f t="shared" si="68"/>
        <v>1020</v>
      </c>
      <c r="H113" s="34">
        <f t="shared" si="69"/>
        <v>602</v>
      </c>
      <c r="I113" s="33">
        <f t="shared" si="80"/>
        <v>17492</v>
      </c>
      <c r="J113" s="33">
        <f t="shared" si="81"/>
        <v>10989</v>
      </c>
      <c r="K113" s="33">
        <f t="shared" si="90"/>
        <v>6503</v>
      </c>
      <c r="L113" s="35">
        <f t="shared" si="91"/>
        <v>1457.6666666666667</v>
      </c>
      <c r="M113" s="35">
        <f t="shared" si="91"/>
        <v>915.75</v>
      </c>
      <c r="N113" s="36">
        <f t="shared" si="91"/>
        <v>541.91666666666663</v>
      </c>
      <c r="O113" s="20">
        <f t="shared" si="94"/>
        <v>0.3711467324290999</v>
      </c>
      <c r="P113" s="23">
        <f t="shared" si="94"/>
        <v>0.10912453760789149</v>
      </c>
      <c r="Q113" s="15">
        <f t="shared" si="94"/>
        <v>0.48581997533908755</v>
      </c>
      <c r="R113" s="27">
        <f t="shared" si="94"/>
        <v>3.3908754623921088E-2</v>
      </c>
      <c r="S113" s="18">
        <v>19</v>
      </c>
      <c r="T113" s="21">
        <v>12</v>
      </c>
      <c r="U113" s="14">
        <v>23</v>
      </c>
      <c r="V113" s="25">
        <v>0</v>
      </c>
      <c r="W113" s="31">
        <f t="shared" si="60"/>
        <v>54</v>
      </c>
      <c r="X113" s="18">
        <v>6</v>
      </c>
      <c r="Y113" s="21">
        <v>0</v>
      </c>
      <c r="Z113" s="14">
        <v>4</v>
      </c>
      <c r="AA113" s="25">
        <v>0</v>
      </c>
      <c r="AB113" s="31">
        <f t="shared" si="93"/>
        <v>10</v>
      </c>
      <c r="AC113" s="18">
        <f t="shared" si="62"/>
        <v>25</v>
      </c>
      <c r="AD113" s="21">
        <f t="shared" si="63"/>
        <v>12</v>
      </c>
      <c r="AE113" s="14">
        <f t="shared" si="64"/>
        <v>27</v>
      </c>
      <c r="AF113" s="25">
        <f t="shared" si="65"/>
        <v>0</v>
      </c>
      <c r="AG113" s="29">
        <f t="shared" si="66"/>
        <v>64</v>
      </c>
      <c r="AH113" s="57">
        <f t="shared" si="59"/>
        <v>3.9457459926017263E-2</v>
      </c>
      <c r="AI113" s="37">
        <v>1302</v>
      </c>
      <c r="AJ113" s="38">
        <f t="shared" si="86"/>
        <v>0.80271270036991371</v>
      </c>
      <c r="AK113" s="39">
        <f t="shared" si="92"/>
        <v>229</v>
      </c>
      <c r="AL113" s="40">
        <f t="shared" si="87"/>
        <v>0.14118372379778052</v>
      </c>
      <c r="AM113" s="41">
        <v>91</v>
      </c>
      <c r="AN113" s="42">
        <f t="shared" si="88"/>
        <v>5.6103575832305796E-2</v>
      </c>
      <c r="AO113" s="32">
        <v>320</v>
      </c>
      <c r="AP113" s="46">
        <f t="shared" si="55"/>
        <v>0.19728729963008632</v>
      </c>
      <c r="AQ113" s="29">
        <v>1531</v>
      </c>
      <c r="AR113" s="43">
        <f t="shared" si="89"/>
        <v>0.94389642416769426</v>
      </c>
      <c r="AS113" s="32">
        <f t="shared" si="74"/>
        <v>16502</v>
      </c>
      <c r="AT113" s="60" cm="1">
        <f t="array" ref="AT113">AS113/(SUM(AM102:AM113+AQ102:AQ113))</f>
        <v>0.94351057747284162</v>
      </c>
      <c r="AU113" s="52">
        <v>68</v>
      </c>
      <c r="AV113" s="51">
        <v>92</v>
      </c>
      <c r="AW113" s="53">
        <v>205</v>
      </c>
      <c r="AX113" s="16">
        <f t="shared" si="56"/>
        <v>365</v>
      </c>
      <c r="AY113" s="16">
        <f t="shared" si="57"/>
        <v>1257</v>
      </c>
      <c r="AZ113" s="17">
        <f t="shared" si="58"/>
        <v>0.22503082614056721</v>
      </c>
      <c r="BA113" s="52">
        <f t="shared" si="76"/>
        <v>602</v>
      </c>
      <c r="BB113" s="51">
        <f t="shared" si="77"/>
        <v>1580</v>
      </c>
      <c r="BC113" s="53">
        <f t="shared" si="78"/>
        <v>2254</v>
      </c>
      <c r="BD113" s="33">
        <f t="shared" si="79"/>
        <v>4436</v>
      </c>
      <c r="BE113" s="61">
        <f t="shared" si="75"/>
        <v>0.25360164646695632</v>
      </c>
      <c r="BF113" s="25">
        <v>101</v>
      </c>
      <c r="BG113" s="25">
        <v>64</v>
      </c>
      <c r="BH113" s="25">
        <v>71</v>
      </c>
      <c r="BI113" s="25">
        <v>3</v>
      </c>
      <c r="BJ113" s="25">
        <v>22</v>
      </c>
      <c r="BK113" s="171">
        <v>187</v>
      </c>
      <c r="BL113" s="172">
        <f t="shared" si="42"/>
        <v>0.11528976572133169</v>
      </c>
      <c r="BM113" s="171">
        <f t="shared" si="41"/>
        <v>1501</v>
      </c>
      <c r="BN113" s="172">
        <f t="shared" si="49"/>
        <v>8.5810656300022867E-2</v>
      </c>
    </row>
    <row r="114" spans="1:66" x14ac:dyDescent="0.3">
      <c r="A114" s="74">
        <v>44287</v>
      </c>
      <c r="B114" s="19">
        <v>544</v>
      </c>
      <c r="C114" s="22">
        <v>378</v>
      </c>
      <c r="D114" s="24">
        <v>621</v>
      </c>
      <c r="E114" s="26">
        <v>80</v>
      </c>
      <c r="F114" s="29">
        <f t="shared" si="67"/>
        <v>1623</v>
      </c>
      <c r="G114" s="33">
        <f t="shared" si="68"/>
        <v>1079</v>
      </c>
      <c r="H114" s="34">
        <f t="shared" si="69"/>
        <v>544</v>
      </c>
      <c r="I114" s="33">
        <f t="shared" si="80"/>
        <v>18223</v>
      </c>
      <c r="J114" s="33">
        <f t="shared" si="81"/>
        <v>11634</v>
      </c>
      <c r="K114" s="33">
        <f t="shared" si="90"/>
        <v>6589</v>
      </c>
      <c r="L114" s="35">
        <f t="shared" si="91"/>
        <v>1518.5833333333333</v>
      </c>
      <c r="M114" s="35">
        <f t="shared" si="91"/>
        <v>969.5</v>
      </c>
      <c r="N114" s="36">
        <f t="shared" si="91"/>
        <v>549.08333333333337</v>
      </c>
      <c r="O114" s="20">
        <f t="shared" si="94"/>
        <v>0.33518176216882317</v>
      </c>
      <c r="P114" s="23">
        <f t="shared" si="94"/>
        <v>0.23290203327171904</v>
      </c>
      <c r="Q114" s="15">
        <f t="shared" si="94"/>
        <v>0.38262476894639558</v>
      </c>
      <c r="R114" s="27">
        <f t="shared" si="94"/>
        <v>4.9291435613062227E-2</v>
      </c>
      <c r="S114" s="18">
        <v>8</v>
      </c>
      <c r="T114" s="21">
        <v>84</v>
      </c>
      <c r="U114" s="14">
        <v>32</v>
      </c>
      <c r="V114" s="25">
        <v>0</v>
      </c>
      <c r="W114" s="31">
        <f t="shared" si="60"/>
        <v>124</v>
      </c>
      <c r="X114" s="18">
        <v>8</v>
      </c>
      <c r="Y114" s="21">
        <v>0</v>
      </c>
      <c r="Z114" s="14">
        <v>4</v>
      </c>
      <c r="AA114" s="25">
        <v>0</v>
      </c>
      <c r="AB114" s="31">
        <f t="shared" si="93"/>
        <v>12</v>
      </c>
      <c r="AC114" s="18">
        <f t="shared" si="62"/>
        <v>16</v>
      </c>
      <c r="AD114" s="21">
        <f t="shared" si="63"/>
        <v>84</v>
      </c>
      <c r="AE114" s="14">
        <f t="shared" si="64"/>
        <v>36</v>
      </c>
      <c r="AF114" s="25">
        <f t="shared" si="65"/>
        <v>0</v>
      </c>
      <c r="AG114" s="29">
        <f t="shared" si="66"/>
        <v>136</v>
      </c>
      <c r="AH114" s="57">
        <f t="shared" ref="AH114:AH119" si="95">AG114/F114</f>
        <v>8.3795440542205793E-2</v>
      </c>
      <c r="AI114" s="37">
        <v>1345</v>
      </c>
      <c r="AJ114" s="38">
        <f t="shared" si="86"/>
        <v>0.82871226124460873</v>
      </c>
      <c r="AK114" s="39">
        <f t="shared" si="92"/>
        <v>175</v>
      </c>
      <c r="AL114" s="40">
        <f t="shared" si="87"/>
        <v>0.10782501540357363</v>
      </c>
      <c r="AM114" s="41">
        <v>103</v>
      </c>
      <c r="AN114" s="42">
        <f t="shared" si="88"/>
        <v>6.3462723351817615E-2</v>
      </c>
      <c r="AO114" s="32">
        <v>278</v>
      </c>
      <c r="AP114" s="46">
        <f t="shared" si="55"/>
        <v>0.17128773875539124</v>
      </c>
      <c r="AQ114" s="29">
        <v>1520</v>
      </c>
      <c r="AR114" s="43">
        <f t="shared" si="89"/>
        <v>0.93653727664818243</v>
      </c>
      <c r="AS114" s="32">
        <f t="shared" si="74"/>
        <v>17203</v>
      </c>
      <c r="AT114" s="60" cm="1">
        <f t="array" ref="AT114">AS114/(SUM(AM103:AM114+AQ103:AQ114))</f>
        <v>0.94402677934478407</v>
      </c>
      <c r="AU114" s="52">
        <v>26</v>
      </c>
      <c r="AV114" s="51">
        <v>279</v>
      </c>
      <c r="AW114" s="53">
        <v>137</v>
      </c>
      <c r="AX114" s="16">
        <f t="shared" si="56"/>
        <v>442</v>
      </c>
      <c r="AY114" s="16">
        <f t="shared" si="57"/>
        <v>1181</v>
      </c>
      <c r="AZ114" s="17">
        <f t="shared" si="58"/>
        <v>0.27233518176216881</v>
      </c>
      <c r="BA114" s="52">
        <f t="shared" si="76"/>
        <v>628</v>
      </c>
      <c r="BB114" s="51">
        <f t="shared" si="77"/>
        <v>1815</v>
      </c>
      <c r="BC114" s="53">
        <f t="shared" si="78"/>
        <v>2308</v>
      </c>
      <c r="BD114" s="33">
        <f t="shared" si="79"/>
        <v>4751</v>
      </c>
      <c r="BE114" s="61">
        <f t="shared" si="75"/>
        <v>0.26071448169895189</v>
      </c>
      <c r="BF114" s="25">
        <v>59</v>
      </c>
      <c r="BG114" s="25">
        <v>18</v>
      </c>
      <c r="BH114" s="25">
        <v>46</v>
      </c>
      <c r="BI114" s="25">
        <v>11</v>
      </c>
      <c r="BJ114" s="25">
        <v>11</v>
      </c>
      <c r="BK114" s="171">
        <v>82</v>
      </c>
      <c r="BL114" s="172">
        <f t="shared" si="42"/>
        <v>5.052372150338879E-2</v>
      </c>
      <c r="BM114" s="171">
        <f t="shared" si="41"/>
        <v>1516</v>
      </c>
      <c r="BN114" s="172">
        <f t="shared" si="49"/>
        <v>8.3191571091477803E-2</v>
      </c>
    </row>
    <row r="115" spans="1:66" x14ac:dyDescent="0.3">
      <c r="A115" s="74">
        <v>44317</v>
      </c>
      <c r="B115" s="19">
        <v>708</v>
      </c>
      <c r="C115" s="22">
        <v>164</v>
      </c>
      <c r="D115" s="24">
        <v>802</v>
      </c>
      <c r="E115" s="26">
        <v>34</v>
      </c>
      <c r="F115" s="29">
        <f t="shared" si="67"/>
        <v>1708</v>
      </c>
      <c r="G115" s="33">
        <f t="shared" si="68"/>
        <v>1000</v>
      </c>
      <c r="H115" s="34">
        <f t="shared" si="69"/>
        <v>708</v>
      </c>
      <c r="I115" s="33">
        <f t="shared" ref="I115:K118" si="96">SUM(F104:F115)</f>
        <v>18564</v>
      </c>
      <c r="J115" s="33">
        <f t="shared" si="96"/>
        <v>11818</v>
      </c>
      <c r="K115" s="33">
        <f t="shared" si="96"/>
        <v>6746</v>
      </c>
      <c r="L115" s="35">
        <f t="shared" ref="L115:N118" si="97">I115/12</f>
        <v>1547</v>
      </c>
      <c r="M115" s="35">
        <f t="shared" si="97"/>
        <v>984.83333333333337</v>
      </c>
      <c r="N115" s="36">
        <f t="shared" si="97"/>
        <v>562.16666666666663</v>
      </c>
      <c r="O115" s="20">
        <f t="shared" ref="O115:R118" si="98">B115/$F115</f>
        <v>0.41451990632318503</v>
      </c>
      <c r="P115" s="23">
        <f t="shared" si="98"/>
        <v>9.6018735362997654E-2</v>
      </c>
      <c r="Q115" s="15">
        <f t="shared" si="98"/>
        <v>0.46955503512880564</v>
      </c>
      <c r="R115" s="27">
        <f t="shared" si="98"/>
        <v>1.9906323185011711E-2</v>
      </c>
      <c r="S115" s="18">
        <v>11</v>
      </c>
      <c r="T115" s="21">
        <v>51</v>
      </c>
      <c r="U115" s="14">
        <v>49</v>
      </c>
      <c r="V115" s="25">
        <v>0</v>
      </c>
      <c r="W115" s="31">
        <f t="shared" si="60"/>
        <v>111</v>
      </c>
      <c r="X115" s="18">
        <v>9</v>
      </c>
      <c r="Y115" s="21">
        <v>0</v>
      </c>
      <c r="Z115" s="14">
        <v>0</v>
      </c>
      <c r="AA115" s="25">
        <v>0</v>
      </c>
      <c r="AB115" s="31">
        <f t="shared" si="93"/>
        <v>9</v>
      </c>
      <c r="AC115" s="18">
        <f t="shared" si="62"/>
        <v>20</v>
      </c>
      <c r="AD115" s="21">
        <f t="shared" si="63"/>
        <v>51</v>
      </c>
      <c r="AE115" s="14">
        <f t="shared" si="64"/>
        <v>49</v>
      </c>
      <c r="AF115" s="25">
        <f t="shared" si="65"/>
        <v>0</v>
      </c>
      <c r="AG115" s="29">
        <f t="shared" si="66"/>
        <v>120</v>
      </c>
      <c r="AH115" s="57">
        <f t="shared" si="95"/>
        <v>7.0257611241217793E-2</v>
      </c>
      <c r="AI115" s="37">
        <v>1325</v>
      </c>
      <c r="AJ115" s="38">
        <f t="shared" si="86"/>
        <v>0.77576112412177989</v>
      </c>
      <c r="AK115" s="39">
        <f t="shared" si="92"/>
        <v>269</v>
      </c>
      <c r="AL115" s="40">
        <f t="shared" si="87"/>
        <v>0.15749414519906324</v>
      </c>
      <c r="AM115" s="41">
        <v>114</v>
      </c>
      <c r="AN115" s="42">
        <f t="shared" si="88"/>
        <v>6.6744730679156913E-2</v>
      </c>
      <c r="AO115" s="32">
        <v>383</v>
      </c>
      <c r="AP115" s="46">
        <f t="shared" si="55"/>
        <v>0.22423887587822014</v>
      </c>
      <c r="AQ115" s="29">
        <v>1594</v>
      </c>
      <c r="AR115" s="43">
        <f t="shared" si="89"/>
        <v>0.93325526932084313</v>
      </c>
      <c r="AS115" s="32">
        <f t="shared" si="74"/>
        <v>17506</v>
      </c>
      <c r="AT115" s="60" cm="1">
        <f t="array" ref="AT115">AS115/(SUM(AM104:AM115+AQ104:AQ115))</f>
        <v>0.94300797241973711</v>
      </c>
      <c r="AU115" s="52">
        <v>71</v>
      </c>
      <c r="AV115" s="51">
        <v>144</v>
      </c>
      <c r="AW115" s="53">
        <v>169</v>
      </c>
      <c r="AX115" s="16">
        <f t="shared" si="56"/>
        <v>384</v>
      </c>
      <c r="AY115" s="16">
        <f t="shared" si="57"/>
        <v>1324</v>
      </c>
      <c r="AZ115" s="17">
        <f t="shared" si="58"/>
        <v>0.22482435597189696</v>
      </c>
      <c r="BA115" s="52">
        <f t="shared" si="76"/>
        <v>475</v>
      </c>
      <c r="BB115" s="51">
        <f t="shared" si="77"/>
        <v>1879</v>
      </c>
      <c r="BC115" s="53">
        <f t="shared" si="78"/>
        <v>2341</v>
      </c>
      <c r="BD115" s="33">
        <f t="shared" si="79"/>
        <v>4695</v>
      </c>
      <c r="BE115" s="61">
        <f t="shared" si="75"/>
        <v>0.25290885585003231</v>
      </c>
      <c r="BF115" s="25">
        <v>202</v>
      </c>
      <c r="BG115" s="25">
        <v>110</v>
      </c>
      <c r="BH115" s="25">
        <v>91</v>
      </c>
      <c r="BI115" s="25">
        <v>43</v>
      </c>
      <c r="BJ115" s="25">
        <v>22</v>
      </c>
      <c r="BK115" s="171">
        <v>243</v>
      </c>
      <c r="BL115" s="172">
        <f t="shared" si="42"/>
        <v>0.14227166276346603</v>
      </c>
      <c r="BM115" s="171">
        <f t="shared" ref="BM115:BM131" si="99">SUM(BK104:BK115)</f>
        <v>1658</v>
      </c>
      <c r="BN115" s="172">
        <f t="shared" si="49"/>
        <v>8.931264813617755E-2</v>
      </c>
    </row>
    <row r="116" spans="1:66" x14ac:dyDescent="0.3">
      <c r="A116" s="74">
        <v>44348</v>
      </c>
      <c r="B116" s="19">
        <v>618</v>
      </c>
      <c r="C116" s="22">
        <v>388</v>
      </c>
      <c r="D116" s="24">
        <v>849</v>
      </c>
      <c r="E116" s="26">
        <v>55</v>
      </c>
      <c r="F116" s="29">
        <f t="shared" si="67"/>
        <v>1910</v>
      </c>
      <c r="G116" s="33">
        <f t="shared" si="68"/>
        <v>1292</v>
      </c>
      <c r="H116" s="34">
        <f t="shared" ref="H116:H121" si="100">B116</f>
        <v>618</v>
      </c>
      <c r="I116" s="33">
        <f t="shared" si="96"/>
        <v>19035</v>
      </c>
      <c r="J116" s="33">
        <f t="shared" si="96"/>
        <v>12237</v>
      </c>
      <c r="K116" s="33">
        <f t="shared" si="96"/>
        <v>6798</v>
      </c>
      <c r="L116" s="35">
        <f t="shared" si="97"/>
        <v>1586.25</v>
      </c>
      <c r="M116" s="35">
        <f t="shared" si="97"/>
        <v>1019.75</v>
      </c>
      <c r="N116" s="36">
        <f t="shared" si="97"/>
        <v>566.5</v>
      </c>
      <c r="O116" s="20">
        <f t="shared" si="98"/>
        <v>0.32356020942408376</v>
      </c>
      <c r="P116" s="23">
        <f t="shared" si="98"/>
        <v>0.2031413612565445</v>
      </c>
      <c r="Q116" s="15">
        <f t="shared" si="98"/>
        <v>0.44450261780104711</v>
      </c>
      <c r="R116" s="27">
        <f t="shared" si="98"/>
        <v>2.8795811518324606E-2</v>
      </c>
      <c r="S116" s="18">
        <v>17</v>
      </c>
      <c r="T116" s="21">
        <v>153</v>
      </c>
      <c r="U116" s="14">
        <v>35</v>
      </c>
      <c r="V116" s="25">
        <v>0</v>
      </c>
      <c r="W116" s="31">
        <f t="shared" ref="W116:W121" si="101">SUM(S116:V116)</f>
        <v>205</v>
      </c>
      <c r="X116" s="18">
        <v>0</v>
      </c>
      <c r="Y116" s="21">
        <v>0</v>
      </c>
      <c r="Z116" s="14">
        <v>13</v>
      </c>
      <c r="AA116" s="25">
        <v>0</v>
      </c>
      <c r="AB116" s="31">
        <f t="shared" ref="AB116:AB121" si="102">SUM(X116:AA116)</f>
        <v>13</v>
      </c>
      <c r="AC116" s="18">
        <f t="shared" ref="AC116:AG118" si="103">S116+X116</f>
        <v>17</v>
      </c>
      <c r="AD116" s="21">
        <f t="shared" si="103"/>
        <v>153</v>
      </c>
      <c r="AE116" s="14">
        <f t="shared" si="103"/>
        <v>48</v>
      </c>
      <c r="AF116" s="25">
        <f t="shared" si="103"/>
        <v>0</v>
      </c>
      <c r="AG116" s="29">
        <f t="shared" si="103"/>
        <v>218</v>
      </c>
      <c r="AH116" s="57">
        <f t="shared" si="95"/>
        <v>0.11413612565445026</v>
      </c>
      <c r="AI116" s="37">
        <v>1568</v>
      </c>
      <c r="AJ116" s="38">
        <f t="shared" ref="AJ116:AJ121" si="104">AI116/(AI116+AO116)</f>
        <v>0.82094240837696331</v>
      </c>
      <c r="AK116" s="39">
        <f t="shared" ref="AK116:AK121" si="105">AQ116-AI116</f>
        <v>228</v>
      </c>
      <c r="AL116" s="40">
        <f t="shared" ref="AL116:AL121" si="106">AK116/(AI116+AO116)</f>
        <v>0.11937172774869111</v>
      </c>
      <c r="AM116" s="41">
        <v>114</v>
      </c>
      <c r="AN116" s="42">
        <f t="shared" ref="AN116:AN121" si="107">AM116/(AQ116+AM116)</f>
        <v>5.9685863874345553E-2</v>
      </c>
      <c r="AO116" s="32">
        <v>342</v>
      </c>
      <c r="AP116" s="46">
        <f t="shared" ref="AP116:AP121" si="108">AO116/(AO116+AI116)</f>
        <v>0.17905759162303664</v>
      </c>
      <c r="AQ116" s="29">
        <v>1796</v>
      </c>
      <c r="AR116" s="43">
        <f t="shared" ref="AR116:AR121" si="109">AQ116/(AQ116+AM116)</f>
        <v>0.9403141361256544</v>
      </c>
      <c r="AS116" s="32">
        <f t="shared" ref="AS116:AS121" si="110">SUM(AQ105:AQ116)</f>
        <v>17966</v>
      </c>
      <c r="AT116" s="60" cm="1">
        <f t="array" ref="AT116">AS116/(SUM(AM105:AM116+AQ105:AQ116))</f>
        <v>0.94384029419490412</v>
      </c>
      <c r="AU116" s="52">
        <v>77</v>
      </c>
      <c r="AV116" s="51">
        <v>176</v>
      </c>
      <c r="AW116" s="53">
        <v>151</v>
      </c>
      <c r="AX116" s="16">
        <f t="shared" ref="AX116:AX121" si="111">SUM(AU116:AW116)</f>
        <v>404</v>
      </c>
      <c r="AY116" s="16">
        <f t="shared" si="57"/>
        <v>1506</v>
      </c>
      <c r="AZ116" s="17">
        <f t="shared" ref="AZ116:AZ121" si="112">AX116/(AY116+AX116)</f>
        <v>0.21151832460732983</v>
      </c>
      <c r="BA116" s="52">
        <f t="shared" ref="BA116:BD117" si="113">SUM(AU105:AU116)</f>
        <v>499</v>
      </c>
      <c r="BB116" s="51">
        <f t="shared" si="113"/>
        <v>1925</v>
      </c>
      <c r="BC116" s="53">
        <f t="shared" si="113"/>
        <v>2369</v>
      </c>
      <c r="BD116" s="33">
        <f t="shared" si="113"/>
        <v>4793</v>
      </c>
      <c r="BE116" s="61">
        <f t="shared" ref="BE116:BE121" si="114">BD116/(SUM(AX105:AX116)+SUM(AY105:AY116))</f>
        <v>0.25179931704754399</v>
      </c>
      <c r="BF116" s="25">
        <v>221</v>
      </c>
      <c r="BG116" s="25">
        <v>67</v>
      </c>
      <c r="BH116" s="25">
        <v>60</v>
      </c>
      <c r="BI116" s="25">
        <v>5</v>
      </c>
      <c r="BJ116" s="25">
        <v>6</v>
      </c>
      <c r="BK116" s="171">
        <v>280</v>
      </c>
      <c r="BL116" s="172">
        <f t="shared" ref="BL116:BL131" si="115">BK116/F116</f>
        <v>0.14659685863874344</v>
      </c>
      <c r="BM116" s="171">
        <f t="shared" si="99"/>
        <v>1801</v>
      </c>
      <c r="BN116" s="172">
        <f t="shared" si="49"/>
        <v>9.4615182558444963E-2</v>
      </c>
    </row>
    <row r="117" spans="1:66" x14ac:dyDescent="0.3">
      <c r="A117" s="74">
        <v>44378</v>
      </c>
      <c r="B117" s="19">
        <v>630</v>
      </c>
      <c r="C117" s="22">
        <v>196</v>
      </c>
      <c r="D117" s="24">
        <v>693</v>
      </c>
      <c r="E117" s="26">
        <v>172</v>
      </c>
      <c r="F117" s="29">
        <f t="shared" si="67"/>
        <v>1691</v>
      </c>
      <c r="G117" s="33">
        <f t="shared" ref="G117:G122" si="116">SUM(C117:E117)</f>
        <v>1061</v>
      </c>
      <c r="H117" s="34">
        <f t="shared" si="100"/>
        <v>630</v>
      </c>
      <c r="I117" s="33">
        <f t="shared" si="96"/>
        <v>19157</v>
      </c>
      <c r="J117" s="33">
        <f t="shared" si="96"/>
        <v>12275</v>
      </c>
      <c r="K117" s="33">
        <f t="shared" si="96"/>
        <v>6882</v>
      </c>
      <c r="L117" s="35">
        <f t="shared" si="97"/>
        <v>1596.4166666666667</v>
      </c>
      <c r="M117" s="35">
        <f t="shared" si="97"/>
        <v>1022.9166666666666</v>
      </c>
      <c r="N117" s="36">
        <f t="shared" si="97"/>
        <v>573.5</v>
      </c>
      <c r="O117" s="20">
        <f t="shared" si="98"/>
        <v>0.37256061502069782</v>
      </c>
      <c r="P117" s="23">
        <f t="shared" si="98"/>
        <v>0.11590774689532821</v>
      </c>
      <c r="Q117" s="15">
        <f t="shared" si="98"/>
        <v>0.4098166765227676</v>
      </c>
      <c r="R117" s="27">
        <f t="shared" si="98"/>
        <v>0.10171496156120639</v>
      </c>
      <c r="S117" s="18">
        <v>6</v>
      </c>
      <c r="T117" s="21">
        <v>65</v>
      </c>
      <c r="U117" s="14">
        <v>34</v>
      </c>
      <c r="V117" s="25">
        <v>0</v>
      </c>
      <c r="W117" s="31">
        <f t="shared" si="101"/>
        <v>105</v>
      </c>
      <c r="X117" s="18">
        <v>2</v>
      </c>
      <c r="Y117" s="21">
        <v>0</v>
      </c>
      <c r="Z117" s="14">
        <v>6</v>
      </c>
      <c r="AA117" s="25">
        <v>0</v>
      </c>
      <c r="AB117" s="31">
        <f t="shared" si="102"/>
        <v>8</v>
      </c>
      <c r="AC117" s="18">
        <f t="shared" si="103"/>
        <v>8</v>
      </c>
      <c r="AD117" s="21">
        <f t="shared" si="103"/>
        <v>65</v>
      </c>
      <c r="AE117" s="14">
        <f t="shared" si="103"/>
        <v>40</v>
      </c>
      <c r="AF117" s="25">
        <f t="shared" si="103"/>
        <v>0</v>
      </c>
      <c r="AG117" s="29">
        <f t="shared" si="103"/>
        <v>113</v>
      </c>
      <c r="AH117" s="57">
        <f t="shared" si="95"/>
        <v>6.6824364281490245E-2</v>
      </c>
      <c r="AI117" s="37">
        <v>1313</v>
      </c>
      <c r="AJ117" s="38">
        <f t="shared" si="104"/>
        <v>0.77646363098758131</v>
      </c>
      <c r="AK117" s="39">
        <f t="shared" si="105"/>
        <v>205</v>
      </c>
      <c r="AL117" s="40">
        <f t="shared" si="106"/>
        <v>0.12123004139562389</v>
      </c>
      <c r="AM117" s="41">
        <v>173</v>
      </c>
      <c r="AN117" s="42">
        <f t="shared" si="107"/>
        <v>0.1023063276167948</v>
      </c>
      <c r="AO117" s="32">
        <v>378</v>
      </c>
      <c r="AP117" s="46">
        <f t="shared" si="108"/>
        <v>0.22353636901241869</v>
      </c>
      <c r="AQ117" s="29">
        <v>1518</v>
      </c>
      <c r="AR117" s="43">
        <f t="shared" si="109"/>
        <v>0.89769367238320519</v>
      </c>
      <c r="AS117" s="32">
        <f t="shared" si="110"/>
        <v>17985</v>
      </c>
      <c r="AT117" s="60" cm="1">
        <f t="array" ref="AT117">AS117/(SUM(AM106:AM117+AQ106:AQ117))</f>
        <v>0.9388213185780655</v>
      </c>
      <c r="AU117" s="52">
        <v>13</v>
      </c>
      <c r="AV117" s="51">
        <v>115</v>
      </c>
      <c r="AW117" s="53">
        <v>148</v>
      </c>
      <c r="AX117" s="16">
        <f t="shared" si="111"/>
        <v>276</v>
      </c>
      <c r="AY117" s="16">
        <f t="shared" si="57"/>
        <v>1415</v>
      </c>
      <c r="AZ117" s="17">
        <f t="shared" si="112"/>
        <v>0.16321703134240095</v>
      </c>
      <c r="BA117" s="52">
        <f t="shared" si="113"/>
        <v>500</v>
      </c>
      <c r="BB117" s="51">
        <f t="shared" si="113"/>
        <v>1844</v>
      </c>
      <c r="BC117" s="53">
        <f t="shared" si="113"/>
        <v>2297</v>
      </c>
      <c r="BD117" s="33">
        <f t="shared" si="113"/>
        <v>4641</v>
      </c>
      <c r="BE117" s="61">
        <f t="shared" si="114"/>
        <v>0.24226131440204626</v>
      </c>
      <c r="BF117" s="25">
        <v>112</v>
      </c>
      <c r="BG117" s="25">
        <v>68</v>
      </c>
      <c r="BH117" s="25">
        <v>31</v>
      </c>
      <c r="BI117" s="25">
        <v>12</v>
      </c>
      <c r="BJ117" s="25">
        <v>6</v>
      </c>
      <c r="BK117" s="171">
        <v>157</v>
      </c>
      <c r="BL117" s="172">
        <f t="shared" si="115"/>
        <v>9.2844470727380252E-2</v>
      </c>
      <c r="BM117" s="171">
        <f t="shared" si="99"/>
        <v>1828</v>
      </c>
      <c r="BN117" s="172">
        <f t="shared" si="49"/>
        <v>9.5422038941379128E-2</v>
      </c>
    </row>
    <row r="118" spans="1:66" x14ac:dyDescent="0.3">
      <c r="A118" s="74">
        <v>44409</v>
      </c>
      <c r="B118" s="19">
        <v>634</v>
      </c>
      <c r="C118" s="22">
        <v>120</v>
      </c>
      <c r="D118" s="24">
        <v>1282</v>
      </c>
      <c r="E118" s="26">
        <v>126</v>
      </c>
      <c r="F118" s="29">
        <f t="shared" si="67"/>
        <v>2162</v>
      </c>
      <c r="G118" s="33">
        <f t="shared" si="116"/>
        <v>1528</v>
      </c>
      <c r="H118" s="34">
        <f t="shared" si="100"/>
        <v>634</v>
      </c>
      <c r="I118" s="33">
        <f t="shared" si="96"/>
        <v>19928</v>
      </c>
      <c r="J118" s="33">
        <f t="shared" si="96"/>
        <v>12972</v>
      </c>
      <c r="K118" s="33">
        <f t="shared" si="96"/>
        <v>6956</v>
      </c>
      <c r="L118" s="35">
        <f t="shared" si="97"/>
        <v>1660.6666666666667</v>
      </c>
      <c r="M118" s="35">
        <f t="shared" si="97"/>
        <v>1081</v>
      </c>
      <c r="N118" s="36">
        <f t="shared" si="97"/>
        <v>579.66666666666663</v>
      </c>
      <c r="O118" s="20">
        <f t="shared" si="98"/>
        <v>0.29324699352451433</v>
      </c>
      <c r="P118" s="23">
        <f t="shared" si="98"/>
        <v>5.5504162812210912E-2</v>
      </c>
      <c r="Q118" s="15">
        <f t="shared" si="98"/>
        <v>0.5929694727104533</v>
      </c>
      <c r="R118" s="27">
        <f t="shared" si="98"/>
        <v>5.8279370952821465E-2</v>
      </c>
      <c r="S118" s="18">
        <v>20</v>
      </c>
      <c r="T118" s="21">
        <v>94</v>
      </c>
      <c r="U118" s="14">
        <v>55</v>
      </c>
      <c r="V118" s="25">
        <v>0</v>
      </c>
      <c r="W118" s="31">
        <f t="shared" si="101"/>
        <v>169</v>
      </c>
      <c r="X118" s="18">
        <v>0</v>
      </c>
      <c r="Y118" s="21">
        <v>0</v>
      </c>
      <c r="Z118" s="14">
        <v>6</v>
      </c>
      <c r="AA118" s="25">
        <v>0</v>
      </c>
      <c r="AB118" s="31">
        <f t="shared" si="102"/>
        <v>6</v>
      </c>
      <c r="AC118" s="18">
        <f t="shared" si="103"/>
        <v>20</v>
      </c>
      <c r="AD118" s="21">
        <f t="shared" si="103"/>
        <v>94</v>
      </c>
      <c r="AE118" s="14">
        <f t="shared" si="103"/>
        <v>61</v>
      </c>
      <c r="AF118" s="25">
        <f t="shared" si="103"/>
        <v>0</v>
      </c>
      <c r="AG118" s="29">
        <f t="shared" si="103"/>
        <v>175</v>
      </c>
      <c r="AH118" s="57">
        <f t="shared" si="95"/>
        <v>8.0943570767807588E-2</v>
      </c>
      <c r="AI118" s="37">
        <v>1775</v>
      </c>
      <c r="AJ118" s="38">
        <f t="shared" si="104"/>
        <v>0.82099907493061974</v>
      </c>
      <c r="AK118" s="39">
        <f t="shared" si="105"/>
        <v>249</v>
      </c>
      <c r="AL118" s="40">
        <f t="shared" si="106"/>
        <v>0.11517113783533765</v>
      </c>
      <c r="AM118" s="41">
        <v>138</v>
      </c>
      <c r="AN118" s="42">
        <f t="shared" si="107"/>
        <v>6.3829787234042548E-2</v>
      </c>
      <c r="AO118" s="32">
        <v>387</v>
      </c>
      <c r="AP118" s="46">
        <f t="shared" si="108"/>
        <v>0.1790009250693802</v>
      </c>
      <c r="AQ118" s="29">
        <v>2024</v>
      </c>
      <c r="AR118" s="43">
        <f t="shared" si="109"/>
        <v>0.93617021276595747</v>
      </c>
      <c r="AS118" s="32">
        <f t="shared" si="110"/>
        <v>18705</v>
      </c>
      <c r="AT118" s="60" cm="1">
        <f t="array" ref="AT118">AS118/(SUM(AM107:AM118+AQ107:AQ118))</f>
        <v>0.93862906463267759</v>
      </c>
      <c r="AU118" s="52">
        <v>22</v>
      </c>
      <c r="AV118" s="51">
        <v>222</v>
      </c>
      <c r="AW118" s="53">
        <v>327</v>
      </c>
      <c r="AX118" s="16">
        <f t="shared" si="111"/>
        <v>571</v>
      </c>
      <c r="AY118" s="16">
        <f t="shared" si="57"/>
        <v>1591</v>
      </c>
      <c r="AZ118" s="17">
        <f t="shared" si="112"/>
        <v>0.26410730804810362</v>
      </c>
      <c r="BA118" s="52">
        <f t="shared" ref="BA118:BD119" si="117">SUM(AU107:AU118)</f>
        <v>521</v>
      </c>
      <c r="BB118" s="51">
        <f t="shared" si="117"/>
        <v>1973</v>
      </c>
      <c r="BC118" s="53">
        <f t="shared" si="117"/>
        <v>2505</v>
      </c>
      <c r="BD118" s="33">
        <f t="shared" si="117"/>
        <v>4999</v>
      </c>
      <c r="BE118" s="61">
        <f t="shared" si="114"/>
        <v>0.2508530710558009</v>
      </c>
      <c r="BF118" s="25">
        <v>113</v>
      </c>
      <c r="BG118" s="25">
        <v>75</v>
      </c>
      <c r="BH118" s="25">
        <v>46</v>
      </c>
      <c r="BI118" s="25">
        <v>1</v>
      </c>
      <c r="BJ118" s="25">
        <v>4</v>
      </c>
      <c r="BK118" s="171">
        <v>171</v>
      </c>
      <c r="BL118" s="172">
        <f t="shared" si="115"/>
        <v>7.9093432007400558E-2</v>
      </c>
      <c r="BM118" s="171">
        <f t="shared" si="99"/>
        <v>1906</v>
      </c>
      <c r="BN118" s="172">
        <f t="shared" si="49"/>
        <v>9.5644319550381371E-2</v>
      </c>
    </row>
    <row r="119" spans="1:66" x14ac:dyDescent="0.3">
      <c r="A119" s="74">
        <v>44440</v>
      </c>
      <c r="B119" s="19">
        <v>489</v>
      </c>
      <c r="C119" s="22">
        <v>340</v>
      </c>
      <c r="D119" s="24">
        <v>861</v>
      </c>
      <c r="E119" s="26">
        <v>1</v>
      </c>
      <c r="F119" s="29">
        <f t="shared" si="67"/>
        <v>1691</v>
      </c>
      <c r="G119" s="33">
        <f t="shared" si="116"/>
        <v>1202</v>
      </c>
      <c r="H119" s="34">
        <f t="shared" si="100"/>
        <v>489</v>
      </c>
      <c r="I119" s="33">
        <f t="shared" ref="I119:I128" si="118">SUM(F108:F119)</f>
        <v>19885</v>
      </c>
      <c r="J119" s="33">
        <f t="shared" ref="J119:J128" si="119">SUM(G108:G119)</f>
        <v>13057</v>
      </c>
      <c r="K119" s="33">
        <f t="shared" ref="K119:K128" si="120">SUM(H108:H119)</f>
        <v>6828</v>
      </c>
      <c r="L119" s="35">
        <f t="shared" ref="L119:L128" si="121">I119/12</f>
        <v>1657.0833333333333</v>
      </c>
      <c r="M119" s="35">
        <f t="shared" ref="M119:M128" si="122">J119/12</f>
        <v>1088.0833333333333</v>
      </c>
      <c r="N119" s="36">
        <f t="shared" ref="N119:N128" si="123">K119/12</f>
        <v>569</v>
      </c>
      <c r="O119" s="20">
        <f t="shared" ref="O119:O128" si="124">B119/$F119</f>
        <v>0.28917800118273213</v>
      </c>
      <c r="P119" s="23">
        <f t="shared" ref="P119:P128" si="125">C119/$F119</f>
        <v>0.20106445890005914</v>
      </c>
      <c r="Q119" s="15">
        <f t="shared" ref="Q119:Q128" si="126">D119/$F119</f>
        <v>0.50916617386162033</v>
      </c>
      <c r="R119" s="27">
        <f t="shared" ref="R119:R128" si="127">E119/$F119</f>
        <v>5.9136605558840927E-4</v>
      </c>
      <c r="S119" s="18">
        <v>13</v>
      </c>
      <c r="T119" s="21">
        <v>5</v>
      </c>
      <c r="U119" s="14">
        <v>3</v>
      </c>
      <c r="V119" s="25">
        <v>0</v>
      </c>
      <c r="W119" s="31">
        <f t="shared" si="101"/>
        <v>21</v>
      </c>
      <c r="X119" s="18">
        <v>2</v>
      </c>
      <c r="Y119" s="21">
        <v>0</v>
      </c>
      <c r="Z119" s="14">
        <v>4</v>
      </c>
      <c r="AA119" s="25">
        <v>0</v>
      </c>
      <c r="AB119" s="31">
        <f t="shared" si="102"/>
        <v>6</v>
      </c>
      <c r="AC119" s="18">
        <f t="shared" ref="AC119:AC128" si="128">S119+X119</f>
        <v>15</v>
      </c>
      <c r="AD119" s="21">
        <f t="shared" ref="AD119:AD128" si="129">T119+Y119</f>
        <v>5</v>
      </c>
      <c r="AE119" s="14">
        <f t="shared" ref="AE119:AE128" si="130">U119+Z119</f>
        <v>7</v>
      </c>
      <c r="AF119" s="25">
        <f t="shared" ref="AF119:AF128" si="131">V119+AA119</f>
        <v>0</v>
      </c>
      <c r="AG119" s="29">
        <f t="shared" ref="AG119:AG128" si="132">W119+AB119</f>
        <v>27</v>
      </c>
      <c r="AH119" s="57">
        <f t="shared" si="95"/>
        <v>1.5966883500887048E-2</v>
      </c>
      <c r="AI119" s="37">
        <v>1391</v>
      </c>
      <c r="AJ119" s="38">
        <f t="shared" si="104"/>
        <v>0.82259018332347722</v>
      </c>
      <c r="AK119" s="39">
        <f t="shared" si="105"/>
        <v>206</v>
      </c>
      <c r="AL119" s="40">
        <f t="shared" si="106"/>
        <v>0.1218214074512123</v>
      </c>
      <c r="AM119" s="41">
        <v>94</v>
      </c>
      <c r="AN119" s="42">
        <f t="shared" si="107"/>
        <v>5.558840922531047E-2</v>
      </c>
      <c r="AO119" s="32">
        <v>300</v>
      </c>
      <c r="AP119" s="46">
        <f t="shared" si="108"/>
        <v>0.17740981667652278</v>
      </c>
      <c r="AQ119" s="29">
        <v>1597</v>
      </c>
      <c r="AR119" s="43">
        <f t="shared" si="109"/>
        <v>0.9444115907746895</v>
      </c>
      <c r="AS119" s="32">
        <f t="shared" si="110"/>
        <v>18631</v>
      </c>
      <c r="AT119" s="60" cm="1">
        <f t="array" ref="AT119">AS119/(SUM(AM108:AM119+AQ108:AQ119))</f>
        <v>0.93693738999245657</v>
      </c>
      <c r="AU119" s="52">
        <v>12</v>
      </c>
      <c r="AV119" s="51">
        <v>252</v>
      </c>
      <c r="AW119" s="53">
        <v>196</v>
      </c>
      <c r="AX119" s="16">
        <f t="shared" si="111"/>
        <v>460</v>
      </c>
      <c r="AY119" s="16">
        <f t="shared" si="57"/>
        <v>1231</v>
      </c>
      <c r="AZ119" s="17">
        <f t="shared" si="112"/>
        <v>0.27202838557066822</v>
      </c>
      <c r="BA119" s="52">
        <f t="shared" si="117"/>
        <v>503</v>
      </c>
      <c r="BB119" s="51">
        <f t="shared" si="117"/>
        <v>1920</v>
      </c>
      <c r="BC119" s="53">
        <f t="shared" si="117"/>
        <v>2497</v>
      </c>
      <c r="BD119" s="33">
        <f t="shared" si="117"/>
        <v>4920</v>
      </c>
      <c r="BE119" s="61">
        <f t="shared" si="114"/>
        <v>0.24742268041237114</v>
      </c>
      <c r="BF119" s="25">
        <v>92</v>
      </c>
      <c r="BG119" s="25">
        <v>46</v>
      </c>
      <c r="BH119" s="25">
        <v>52</v>
      </c>
      <c r="BI119" s="25">
        <v>1</v>
      </c>
      <c r="BJ119" s="25">
        <v>3</v>
      </c>
      <c r="BK119" s="171">
        <v>162</v>
      </c>
      <c r="BL119" s="172">
        <f t="shared" si="115"/>
        <v>9.580130100532229E-2</v>
      </c>
      <c r="BM119" s="171">
        <f t="shared" si="99"/>
        <v>1922</v>
      </c>
      <c r="BN119" s="172">
        <f t="shared" si="49"/>
        <v>9.665577068141816E-2</v>
      </c>
    </row>
    <row r="120" spans="1:66" x14ac:dyDescent="0.3">
      <c r="A120" s="74">
        <v>44470</v>
      </c>
      <c r="B120" s="19">
        <v>529</v>
      </c>
      <c r="C120" s="22">
        <v>234</v>
      </c>
      <c r="D120" s="24">
        <v>807</v>
      </c>
      <c r="E120" s="26">
        <v>44</v>
      </c>
      <c r="F120" s="29">
        <f t="shared" si="67"/>
        <v>1614</v>
      </c>
      <c r="G120" s="33">
        <f t="shared" si="116"/>
        <v>1085</v>
      </c>
      <c r="H120" s="34">
        <f t="shared" si="100"/>
        <v>529</v>
      </c>
      <c r="I120" s="33">
        <f t="shared" si="118"/>
        <v>19936</v>
      </c>
      <c r="J120" s="33">
        <f t="shared" si="119"/>
        <v>13143</v>
      </c>
      <c r="K120" s="33">
        <f t="shared" si="120"/>
        <v>6793</v>
      </c>
      <c r="L120" s="35">
        <f t="shared" si="121"/>
        <v>1661.3333333333333</v>
      </c>
      <c r="M120" s="35">
        <f t="shared" si="122"/>
        <v>1095.25</v>
      </c>
      <c r="N120" s="36">
        <f t="shared" si="123"/>
        <v>566.08333333333337</v>
      </c>
      <c r="O120" s="20">
        <f t="shared" si="124"/>
        <v>0.32775712515489469</v>
      </c>
      <c r="P120" s="23">
        <f t="shared" si="125"/>
        <v>0.1449814126394052</v>
      </c>
      <c r="Q120" s="15">
        <f t="shared" si="126"/>
        <v>0.5</v>
      </c>
      <c r="R120" s="27">
        <f t="shared" si="127"/>
        <v>2.7261462205700124E-2</v>
      </c>
      <c r="S120" s="18">
        <v>10</v>
      </c>
      <c r="T120" s="21">
        <v>74</v>
      </c>
      <c r="U120" s="14">
        <v>9</v>
      </c>
      <c r="V120" s="25">
        <v>0</v>
      </c>
      <c r="W120" s="31">
        <f t="shared" si="101"/>
        <v>93</v>
      </c>
      <c r="X120" s="18">
        <v>0</v>
      </c>
      <c r="Y120" s="21">
        <v>69</v>
      </c>
      <c r="Z120" s="14">
        <v>10</v>
      </c>
      <c r="AA120" s="25">
        <v>0</v>
      </c>
      <c r="AB120" s="31">
        <f t="shared" si="102"/>
        <v>79</v>
      </c>
      <c r="AC120" s="18">
        <f t="shared" si="128"/>
        <v>10</v>
      </c>
      <c r="AD120" s="21">
        <f t="shared" si="129"/>
        <v>143</v>
      </c>
      <c r="AE120" s="14">
        <f t="shared" si="130"/>
        <v>19</v>
      </c>
      <c r="AF120" s="25">
        <f t="shared" si="131"/>
        <v>0</v>
      </c>
      <c r="AG120" s="29">
        <f t="shared" si="132"/>
        <v>172</v>
      </c>
      <c r="AH120" s="57">
        <f t="shared" ref="AH120:AH128" si="133">AG120/F120</f>
        <v>0.10656753407682776</v>
      </c>
      <c r="AI120" s="37">
        <v>1258</v>
      </c>
      <c r="AJ120" s="38">
        <f t="shared" si="104"/>
        <v>0.7794299876084263</v>
      </c>
      <c r="AK120" s="39">
        <f t="shared" si="105"/>
        <v>237</v>
      </c>
      <c r="AL120" s="40">
        <f t="shared" si="106"/>
        <v>0.14684014869888476</v>
      </c>
      <c r="AM120" s="41">
        <v>119</v>
      </c>
      <c r="AN120" s="42">
        <f t="shared" si="107"/>
        <v>7.3729863692688968E-2</v>
      </c>
      <c r="AO120" s="32">
        <v>356</v>
      </c>
      <c r="AP120" s="46">
        <f t="shared" si="108"/>
        <v>0.22057001239157373</v>
      </c>
      <c r="AQ120" s="29">
        <v>1495</v>
      </c>
      <c r="AR120" s="43">
        <f t="shared" si="109"/>
        <v>0.92627013630731103</v>
      </c>
      <c r="AS120" s="32">
        <f t="shared" si="110"/>
        <v>18648</v>
      </c>
      <c r="AT120" s="60" cm="1">
        <f t="array" ref="AT120">AS120/(SUM(AM109:AM120+AQ109:AQ120))</f>
        <v>0.9353932584269663</v>
      </c>
      <c r="AU120" s="52">
        <v>11</v>
      </c>
      <c r="AV120" s="51">
        <v>142</v>
      </c>
      <c r="AW120" s="53">
        <v>217</v>
      </c>
      <c r="AX120" s="16">
        <f t="shared" si="111"/>
        <v>370</v>
      </c>
      <c r="AY120" s="16">
        <f t="shared" si="57"/>
        <v>1244</v>
      </c>
      <c r="AZ120" s="17">
        <f t="shared" si="112"/>
        <v>0.22924411400247832</v>
      </c>
      <c r="BA120" s="52">
        <f t="shared" ref="BA120:BA128" si="134">SUM(AU109:AU120)</f>
        <v>473</v>
      </c>
      <c r="BB120" s="51">
        <f t="shared" ref="BB120:BB128" si="135">SUM(AV109:AV120)</f>
        <v>1806</v>
      </c>
      <c r="BC120" s="53">
        <f t="shared" ref="BC120:BC128" si="136">SUM(AW109:AW120)</f>
        <v>2609</v>
      </c>
      <c r="BD120" s="33">
        <f t="shared" ref="BD120:BD128" si="137">SUM(AX109:AX120)</f>
        <v>4888</v>
      </c>
      <c r="BE120" s="61">
        <f t="shared" si="114"/>
        <v>0.24518459069020868</v>
      </c>
      <c r="BF120" s="25">
        <v>142</v>
      </c>
      <c r="BG120" s="25">
        <v>61</v>
      </c>
      <c r="BH120" s="25">
        <v>68</v>
      </c>
      <c r="BI120" s="25">
        <v>3</v>
      </c>
      <c r="BJ120" s="25">
        <v>6</v>
      </c>
      <c r="BK120" s="171">
        <v>229</v>
      </c>
      <c r="BL120" s="172">
        <f t="shared" si="115"/>
        <v>0.14188351920693928</v>
      </c>
      <c r="BM120" s="171">
        <f t="shared" si="99"/>
        <v>1979</v>
      </c>
      <c r="BN120" s="172">
        <f t="shared" si="49"/>
        <v>9.9267656500802562E-2</v>
      </c>
    </row>
    <row r="121" spans="1:66" x14ac:dyDescent="0.3">
      <c r="A121" s="74">
        <v>44501</v>
      </c>
      <c r="B121" s="19">
        <v>509</v>
      </c>
      <c r="C121" s="22">
        <v>425</v>
      </c>
      <c r="D121" s="24">
        <v>1114</v>
      </c>
      <c r="E121" s="26">
        <v>140</v>
      </c>
      <c r="F121" s="29">
        <f t="shared" si="67"/>
        <v>2188</v>
      </c>
      <c r="G121" s="33">
        <f t="shared" si="116"/>
        <v>1679</v>
      </c>
      <c r="H121" s="34">
        <f t="shared" si="100"/>
        <v>509</v>
      </c>
      <c r="I121" s="33">
        <f t="shared" si="118"/>
        <v>20384</v>
      </c>
      <c r="J121" s="33">
        <f t="shared" si="119"/>
        <v>13639</v>
      </c>
      <c r="K121" s="33">
        <f t="shared" si="120"/>
        <v>6745</v>
      </c>
      <c r="L121" s="35">
        <f t="shared" si="121"/>
        <v>1698.6666666666667</v>
      </c>
      <c r="M121" s="35">
        <f t="shared" si="122"/>
        <v>1136.5833333333333</v>
      </c>
      <c r="N121" s="36">
        <f t="shared" si="123"/>
        <v>562.08333333333337</v>
      </c>
      <c r="O121" s="20">
        <f t="shared" si="124"/>
        <v>0.23263254113345522</v>
      </c>
      <c r="P121" s="23">
        <f t="shared" si="125"/>
        <v>0.19424131627056673</v>
      </c>
      <c r="Q121" s="15">
        <f t="shared" si="126"/>
        <v>0.50914076782449724</v>
      </c>
      <c r="R121" s="27">
        <f t="shared" si="127"/>
        <v>6.3985374771480807E-2</v>
      </c>
      <c r="S121" s="18">
        <v>12</v>
      </c>
      <c r="T121" s="21">
        <v>157</v>
      </c>
      <c r="U121" s="14">
        <v>40</v>
      </c>
      <c r="V121" s="25">
        <v>0</v>
      </c>
      <c r="W121" s="31">
        <f t="shared" si="101"/>
        <v>209</v>
      </c>
      <c r="X121" s="18">
        <v>0</v>
      </c>
      <c r="Y121" s="21">
        <v>63</v>
      </c>
      <c r="Z121" s="14">
        <v>3</v>
      </c>
      <c r="AA121" s="25">
        <v>0</v>
      </c>
      <c r="AB121" s="31">
        <f t="shared" si="102"/>
        <v>66</v>
      </c>
      <c r="AC121" s="18">
        <f t="shared" si="128"/>
        <v>12</v>
      </c>
      <c r="AD121" s="21">
        <f t="shared" si="129"/>
        <v>220</v>
      </c>
      <c r="AE121" s="14">
        <f t="shared" si="130"/>
        <v>43</v>
      </c>
      <c r="AF121" s="25">
        <f t="shared" si="131"/>
        <v>0</v>
      </c>
      <c r="AG121" s="29">
        <f t="shared" si="132"/>
        <v>275</v>
      </c>
      <c r="AH121" s="57">
        <f t="shared" si="133"/>
        <v>0.1256855575868373</v>
      </c>
      <c r="AI121" s="37">
        <v>1721</v>
      </c>
      <c r="AJ121" s="38">
        <f t="shared" si="104"/>
        <v>0.78656307129798908</v>
      </c>
      <c r="AK121" s="39">
        <f t="shared" si="105"/>
        <v>321</v>
      </c>
      <c r="AL121" s="40">
        <f t="shared" si="106"/>
        <v>0.14670932358318098</v>
      </c>
      <c r="AM121" s="41">
        <v>146</v>
      </c>
      <c r="AN121" s="42">
        <f t="shared" si="107"/>
        <v>6.6727605118829983E-2</v>
      </c>
      <c r="AO121" s="32">
        <v>467</v>
      </c>
      <c r="AP121" s="46">
        <f t="shared" si="108"/>
        <v>0.21343692870201098</v>
      </c>
      <c r="AQ121" s="29">
        <v>2042</v>
      </c>
      <c r="AR121" s="43">
        <f t="shared" si="109"/>
        <v>0.93327239488116998</v>
      </c>
      <c r="AS121" s="32">
        <f t="shared" si="110"/>
        <v>19047</v>
      </c>
      <c r="AT121" s="60" cm="1">
        <f t="array" ref="AT121">AS121/(SUM(AM110:AM121+AQ110:AQ121))</f>
        <v>0.93440934065934067</v>
      </c>
      <c r="AU121" s="52">
        <v>24</v>
      </c>
      <c r="AV121" s="51">
        <v>272</v>
      </c>
      <c r="AW121" s="53">
        <v>190</v>
      </c>
      <c r="AX121" s="16">
        <f t="shared" si="111"/>
        <v>486</v>
      </c>
      <c r="AY121" s="16">
        <f t="shared" si="57"/>
        <v>1702</v>
      </c>
      <c r="AZ121" s="17">
        <f t="shared" si="112"/>
        <v>0.22212065813528337</v>
      </c>
      <c r="BA121" s="52">
        <f t="shared" si="134"/>
        <v>458</v>
      </c>
      <c r="BB121" s="51">
        <f t="shared" si="135"/>
        <v>1964</v>
      </c>
      <c r="BC121" s="53">
        <f t="shared" si="136"/>
        <v>2508</v>
      </c>
      <c r="BD121" s="33">
        <f t="shared" si="137"/>
        <v>4930</v>
      </c>
      <c r="BE121" s="61">
        <f t="shared" si="114"/>
        <v>0.24185635792778651</v>
      </c>
      <c r="BF121" s="25">
        <v>164</v>
      </c>
      <c r="BG121" s="25">
        <v>66</v>
      </c>
      <c r="BH121" s="25">
        <v>84</v>
      </c>
      <c r="BI121" s="25">
        <v>11</v>
      </c>
      <c r="BJ121" s="25">
        <v>15</v>
      </c>
      <c r="BK121" s="171">
        <v>217</v>
      </c>
      <c r="BL121" s="172">
        <f t="shared" si="115"/>
        <v>9.9177330895795252E-2</v>
      </c>
      <c r="BM121" s="171">
        <f t="shared" si="99"/>
        <v>2033</v>
      </c>
      <c r="BN121" s="172">
        <f t="shared" si="49"/>
        <v>9.9735086342229204E-2</v>
      </c>
    </row>
    <row r="122" spans="1:66" x14ac:dyDescent="0.3">
      <c r="A122" s="74">
        <v>44531</v>
      </c>
      <c r="B122" s="19">
        <v>480</v>
      </c>
      <c r="C122" s="22">
        <v>198</v>
      </c>
      <c r="D122" s="24">
        <v>947</v>
      </c>
      <c r="E122" s="26">
        <v>109</v>
      </c>
      <c r="F122" s="29">
        <f t="shared" si="67"/>
        <v>1734</v>
      </c>
      <c r="G122" s="33">
        <f t="shared" si="116"/>
        <v>1254</v>
      </c>
      <c r="H122" s="34">
        <f t="shared" ref="H122:H128" si="138">B122</f>
        <v>480</v>
      </c>
      <c r="I122" s="33">
        <f t="shared" si="118"/>
        <v>20529</v>
      </c>
      <c r="J122" s="33">
        <f t="shared" si="119"/>
        <v>13843</v>
      </c>
      <c r="K122" s="33">
        <f t="shared" si="120"/>
        <v>6686</v>
      </c>
      <c r="L122" s="35">
        <f t="shared" si="121"/>
        <v>1710.75</v>
      </c>
      <c r="M122" s="35">
        <f t="shared" si="122"/>
        <v>1153.5833333333333</v>
      </c>
      <c r="N122" s="36">
        <f t="shared" si="123"/>
        <v>557.16666666666663</v>
      </c>
      <c r="O122" s="20">
        <f t="shared" si="124"/>
        <v>0.27681660899653981</v>
      </c>
      <c r="P122" s="23">
        <f t="shared" si="125"/>
        <v>0.11418685121107267</v>
      </c>
      <c r="Q122" s="15">
        <f t="shared" si="126"/>
        <v>0.54613610149942327</v>
      </c>
      <c r="R122" s="27">
        <f t="shared" si="127"/>
        <v>6.2860438292964241E-2</v>
      </c>
      <c r="S122" s="18">
        <v>5</v>
      </c>
      <c r="T122" s="21">
        <v>109</v>
      </c>
      <c r="U122" s="14">
        <v>41</v>
      </c>
      <c r="V122" s="25">
        <v>0</v>
      </c>
      <c r="W122" s="31">
        <f t="shared" ref="W122:W128" si="139">SUM(S122:V122)</f>
        <v>155</v>
      </c>
      <c r="X122" s="18">
        <v>0</v>
      </c>
      <c r="Y122" s="21">
        <v>0</v>
      </c>
      <c r="Z122" s="14">
        <v>15</v>
      </c>
      <c r="AA122" s="25">
        <v>0</v>
      </c>
      <c r="AB122" s="31">
        <f t="shared" ref="AB122:AB128" si="140">SUM(X122:AA122)</f>
        <v>15</v>
      </c>
      <c r="AC122" s="18">
        <f t="shared" si="128"/>
        <v>5</v>
      </c>
      <c r="AD122" s="21">
        <f t="shared" si="129"/>
        <v>109</v>
      </c>
      <c r="AE122" s="14">
        <f t="shared" si="130"/>
        <v>56</v>
      </c>
      <c r="AF122" s="25">
        <f t="shared" si="131"/>
        <v>0</v>
      </c>
      <c r="AG122" s="29">
        <f t="shared" si="132"/>
        <v>170</v>
      </c>
      <c r="AH122" s="57">
        <f t="shared" si="133"/>
        <v>9.8039215686274508E-2</v>
      </c>
      <c r="AI122" s="37">
        <v>1403</v>
      </c>
      <c r="AJ122" s="38">
        <f t="shared" ref="AJ122:AJ128" si="141">AI122/(AI122+AO122)</f>
        <v>0.8091118800461361</v>
      </c>
      <c r="AK122" s="39">
        <f t="shared" ref="AK122:AK128" si="142">AQ122-AI122</f>
        <v>231</v>
      </c>
      <c r="AL122" s="40">
        <f t="shared" ref="AL122:AL128" si="143">AK122/(AI122+AO122)</f>
        <v>0.13321799307958476</v>
      </c>
      <c r="AM122" s="41">
        <v>100</v>
      </c>
      <c r="AN122" s="42">
        <f t="shared" ref="AN122:AN128" si="144">AM122/(AQ122+AM122)</f>
        <v>5.7670126874279123E-2</v>
      </c>
      <c r="AO122" s="32">
        <v>331</v>
      </c>
      <c r="AP122" s="46">
        <f t="shared" ref="AP122:AP128" si="145">AO122/(AO122+AI122)</f>
        <v>0.1908881199538639</v>
      </c>
      <c r="AQ122" s="29">
        <v>1634</v>
      </c>
      <c r="AR122" s="43">
        <f t="shared" ref="AR122:AR128" si="146">AQ122/(AQ122+AM122)</f>
        <v>0.94232987312572092</v>
      </c>
      <c r="AS122" s="32">
        <f t="shared" ref="AS122:AS128" si="147">SUM(AQ111:AQ122)</f>
        <v>19183</v>
      </c>
      <c r="AT122" s="60" cm="1">
        <f t="array" ref="AT122">AS122/(SUM(AM111:AM122+AQ111:AQ122))</f>
        <v>0.93443421501290858</v>
      </c>
      <c r="AU122" s="52">
        <v>26</v>
      </c>
      <c r="AV122" s="51">
        <v>128</v>
      </c>
      <c r="AW122" s="53">
        <v>212</v>
      </c>
      <c r="AX122" s="16">
        <f t="shared" ref="AX122:AX128" si="148">SUM(AU122:AW122)</f>
        <v>366</v>
      </c>
      <c r="AY122" s="16">
        <f t="shared" si="57"/>
        <v>1368</v>
      </c>
      <c r="AZ122" s="17">
        <f t="shared" ref="AZ122:AZ128" si="149">AX122/(AY122+AX122)</f>
        <v>0.21107266435986158</v>
      </c>
      <c r="BA122" s="52">
        <f t="shared" si="134"/>
        <v>402</v>
      </c>
      <c r="BB122" s="51">
        <f t="shared" si="135"/>
        <v>2050</v>
      </c>
      <c r="BC122" s="53">
        <f t="shared" si="136"/>
        <v>2397</v>
      </c>
      <c r="BD122" s="33">
        <f t="shared" si="137"/>
        <v>4849</v>
      </c>
      <c r="BE122" s="61">
        <f t="shared" ref="BE122:BE128" si="150">BD122/(SUM(AX111:AX122)+SUM(AY111:AY122))</f>
        <v>0.23620244532125287</v>
      </c>
      <c r="BF122" s="25">
        <v>151</v>
      </c>
      <c r="BG122" s="25">
        <v>95</v>
      </c>
      <c r="BH122" s="25">
        <v>79</v>
      </c>
      <c r="BI122" s="25">
        <v>3</v>
      </c>
      <c r="BJ122" s="25">
        <v>17</v>
      </c>
      <c r="BK122" s="171">
        <v>224</v>
      </c>
      <c r="BL122" s="172">
        <f t="shared" si="115"/>
        <v>0.12918108419838523</v>
      </c>
      <c r="BM122" s="171">
        <f t="shared" si="99"/>
        <v>2120</v>
      </c>
      <c r="BN122" s="172">
        <f t="shared" si="49"/>
        <v>0.10326854693360611</v>
      </c>
    </row>
    <row r="123" spans="1:66" x14ac:dyDescent="0.3">
      <c r="A123" s="74">
        <v>44562</v>
      </c>
      <c r="B123" s="19">
        <v>363</v>
      </c>
      <c r="C123" s="22">
        <v>129</v>
      </c>
      <c r="D123" s="24">
        <v>631</v>
      </c>
      <c r="E123" s="26">
        <v>79</v>
      </c>
      <c r="F123" s="29">
        <f t="shared" si="67"/>
        <v>1202</v>
      </c>
      <c r="G123" s="33">
        <f t="shared" ref="G123:G128" si="151">SUM(C123:E123)</f>
        <v>839</v>
      </c>
      <c r="H123" s="34">
        <f t="shared" si="138"/>
        <v>363</v>
      </c>
      <c r="I123" s="33">
        <f t="shared" si="118"/>
        <v>20321</v>
      </c>
      <c r="J123" s="33">
        <f t="shared" si="119"/>
        <v>13691</v>
      </c>
      <c r="K123" s="33">
        <f t="shared" si="120"/>
        <v>6630</v>
      </c>
      <c r="L123" s="35">
        <f t="shared" si="121"/>
        <v>1693.4166666666667</v>
      </c>
      <c r="M123" s="35">
        <f t="shared" si="122"/>
        <v>1140.9166666666667</v>
      </c>
      <c r="N123" s="36">
        <f t="shared" si="123"/>
        <v>552.5</v>
      </c>
      <c r="O123" s="20">
        <f t="shared" si="124"/>
        <v>0.30199667221297838</v>
      </c>
      <c r="P123" s="23">
        <f t="shared" si="125"/>
        <v>0.10732113144758736</v>
      </c>
      <c r="Q123" s="15">
        <f t="shared" si="126"/>
        <v>0.5249584026622296</v>
      </c>
      <c r="R123" s="27">
        <f t="shared" si="127"/>
        <v>6.5723793677204656E-2</v>
      </c>
      <c r="S123" s="18">
        <v>4</v>
      </c>
      <c r="T123" s="21">
        <v>15</v>
      </c>
      <c r="U123" s="14">
        <v>20</v>
      </c>
      <c r="V123" s="25">
        <v>0</v>
      </c>
      <c r="W123" s="31">
        <f t="shared" si="139"/>
        <v>39</v>
      </c>
      <c r="X123" s="18">
        <v>0</v>
      </c>
      <c r="Y123" s="21">
        <v>24</v>
      </c>
      <c r="Z123" s="14">
        <v>16</v>
      </c>
      <c r="AA123" s="25">
        <v>0</v>
      </c>
      <c r="AB123" s="31">
        <f t="shared" si="140"/>
        <v>40</v>
      </c>
      <c r="AC123" s="18">
        <f t="shared" si="128"/>
        <v>4</v>
      </c>
      <c r="AD123" s="21">
        <f t="shared" si="129"/>
        <v>39</v>
      </c>
      <c r="AE123" s="14">
        <f t="shared" si="130"/>
        <v>36</v>
      </c>
      <c r="AF123" s="25">
        <f t="shared" si="131"/>
        <v>0</v>
      </c>
      <c r="AG123" s="29">
        <f t="shared" si="132"/>
        <v>79</v>
      </c>
      <c r="AH123" s="57">
        <f t="shared" si="133"/>
        <v>6.5723793677204656E-2</v>
      </c>
      <c r="AI123" s="37">
        <v>1021</v>
      </c>
      <c r="AJ123" s="38">
        <f t="shared" si="141"/>
        <v>0.84941763727121466</v>
      </c>
      <c r="AK123" s="39">
        <f t="shared" si="142"/>
        <v>130</v>
      </c>
      <c r="AL123" s="40">
        <f t="shared" si="143"/>
        <v>0.10815307820299501</v>
      </c>
      <c r="AM123" s="41">
        <v>51</v>
      </c>
      <c r="AN123" s="42">
        <f t="shared" si="144"/>
        <v>4.2429284525790346E-2</v>
      </c>
      <c r="AO123" s="32">
        <v>181</v>
      </c>
      <c r="AP123" s="46">
        <f t="shared" si="145"/>
        <v>0.15058236272878536</v>
      </c>
      <c r="AQ123" s="29">
        <v>1151</v>
      </c>
      <c r="AR123" s="43">
        <f t="shared" si="146"/>
        <v>0.95757071547420969</v>
      </c>
      <c r="AS123" s="32">
        <f t="shared" si="147"/>
        <v>18991</v>
      </c>
      <c r="AT123" s="60" cm="1">
        <f t="array" ref="AT123">AS123/(SUM(AM112:AM123+AQ112:AQ123))</f>
        <v>0.93455046503616945</v>
      </c>
      <c r="AU123" s="52">
        <v>33</v>
      </c>
      <c r="AV123" s="51">
        <v>125</v>
      </c>
      <c r="AW123" s="53">
        <v>177</v>
      </c>
      <c r="AX123" s="16">
        <f t="shared" si="148"/>
        <v>335</v>
      </c>
      <c r="AY123" s="16">
        <f t="shared" si="57"/>
        <v>867</v>
      </c>
      <c r="AZ123" s="17">
        <f t="shared" si="149"/>
        <v>0.27870216306156403</v>
      </c>
      <c r="BA123" s="52">
        <f t="shared" si="134"/>
        <v>412</v>
      </c>
      <c r="BB123" s="51">
        <f t="shared" si="135"/>
        <v>2027</v>
      </c>
      <c r="BC123" s="53">
        <f t="shared" si="136"/>
        <v>2236</v>
      </c>
      <c r="BD123" s="33">
        <f t="shared" si="137"/>
        <v>4675</v>
      </c>
      <c r="BE123" s="61">
        <f t="shared" si="150"/>
        <v>0.23005757590669751</v>
      </c>
      <c r="BF123" s="25">
        <v>72</v>
      </c>
      <c r="BG123" s="25">
        <v>29</v>
      </c>
      <c r="BH123" s="25">
        <v>17</v>
      </c>
      <c r="BI123" s="25">
        <v>1</v>
      </c>
      <c r="BJ123" s="25">
        <v>3</v>
      </c>
      <c r="BK123" s="171">
        <v>88</v>
      </c>
      <c r="BL123" s="172">
        <f t="shared" si="115"/>
        <v>7.3211314475873548E-2</v>
      </c>
      <c r="BM123" s="171">
        <f t="shared" si="99"/>
        <v>2134</v>
      </c>
      <c r="BN123" s="172">
        <f t="shared" si="49"/>
        <v>0.10501451700211603</v>
      </c>
    </row>
    <row r="124" spans="1:66" x14ac:dyDescent="0.3">
      <c r="A124" s="74">
        <v>44593</v>
      </c>
      <c r="B124" s="19">
        <v>461</v>
      </c>
      <c r="C124" s="22">
        <v>133</v>
      </c>
      <c r="D124" s="24">
        <v>1042</v>
      </c>
      <c r="E124" s="26">
        <v>5</v>
      </c>
      <c r="F124" s="29">
        <f t="shared" si="67"/>
        <v>1641</v>
      </c>
      <c r="G124" s="33">
        <f t="shared" si="151"/>
        <v>1180</v>
      </c>
      <c r="H124" s="34">
        <f t="shared" si="138"/>
        <v>461</v>
      </c>
      <c r="I124" s="33">
        <f t="shared" si="118"/>
        <v>20786</v>
      </c>
      <c r="J124" s="33">
        <f t="shared" si="119"/>
        <v>14219</v>
      </c>
      <c r="K124" s="33">
        <f t="shared" si="120"/>
        <v>6567</v>
      </c>
      <c r="L124" s="35">
        <f t="shared" si="121"/>
        <v>1732.1666666666667</v>
      </c>
      <c r="M124" s="35">
        <f t="shared" si="122"/>
        <v>1184.9166666666667</v>
      </c>
      <c r="N124" s="36">
        <f t="shared" si="123"/>
        <v>547.25</v>
      </c>
      <c r="O124" s="20">
        <f t="shared" si="124"/>
        <v>0.28092626447288238</v>
      </c>
      <c r="P124" s="23">
        <f t="shared" si="125"/>
        <v>8.1048141377209018E-2</v>
      </c>
      <c r="Q124" s="15">
        <f t="shared" si="126"/>
        <v>0.63497867154174281</v>
      </c>
      <c r="R124" s="27">
        <f t="shared" si="127"/>
        <v>3.0469226081657527E-3</v>
      </c>
      <c r="S124" s="18">
        <v>26</v>
      </c>
      <c r="T124" s="21">
        <v>62</v>
      </c>
      <c r="U124" s="14">
        <v>11</v>
      </c>
      <c r="V124" s="25">
        <v>0</v>
      </c>
      <c r="W124" s="31">
        <f t="shared" si="139"/>
        <v>99</v>
      </c>
      <c r="X124" s="18">
        <v>0</v>
      </c>
      <c r="Y124" s="21">
        <v>24</v>
      </c>
      <c r="Z124" s="14">
        <v>7</v>
      </c>
      <c r="AA124" s="25">
        <v>0</v>
      </c>
      <c r="AB124" s="31">
        <f t="shared" si="140"/>
        <v>31</v>
      </c>
      <c r="AC124" s="18">
        <f t="shared" si="128"/>
        <v>26</v>
      </c>
      <c r="AD124" s="21">
        <f t="shared" si="129"/>
        <v>86</v>
      </c>
      <c r="AE124" s="14">
        <f t="shared" si="130"/>
        <v>18</v>
      </c>
      <c r="AF124" s="25">
        <f t="shared" si="131"/>
        <v>0</v>
      </c>
      <c r="AG124" s="29">
        <f t="shared" si="132"/>
        <v>130</v>
      </c>
      <c r="AH124" s="57">
        <f t="shared" si="133"/>
        <v>7.9219987812309572E-2</v>
      </c>
      <c r="AI124" s="37">
        <v>1397</v>
      </c>
      <c r="AJ124" s="38">
        <f t="shared" si="141"/>
        <v>0.85131017672151132</v>
      </c>
      <c r="AK124" s="39">
        <f t="shared" si="142"/>
        <v>157</v>
      </c>
      <c r="AL124" s="40">
        <f t="shared" si="143"/>
        <v>9.5673369896404625E-2</v>
      </c>
      <c r="AM124" s="41">
        <v>87</v>
      </c>
      <c r="AN124" s="42">
        <f t="shared" si="144"/>
        <v>5.3016453382084092E-2</v>
      </c>
      <c r="AO124" s="32">
        <v>244</v>
      </c>
      <c r="AP124" s="46">
        <f t="shared" si="145"/>
        <v>0.14868982327848873</v>
      </c>
      <c r="AQ124" s="29">
        <v>1554</v>
      </c>
      <c r="AR124" s="43">
        <f t="shared" si="146"/>
        <v>0.94698354661791595</v>
      </c>
      <c r="AS124" s="32">
        <f t="shared" si="147"/>
        <v>19456</v>
      </c>
      <c r="AT124" s="60" cm="1">
        <f t="array" ref="AT124">AS124/(SUM(AM113:AM124+AQ113:AQ124))</f>
        <v>0.93601462522851919</v>
      </c>
      <c r="AU124" s="52">
        <v>14</v>
      </c>
      <c r="AV124" s="51">
        <v>198</v>
      </c>
      <c r="AW124" s="53">
        <v>142</v>
      </c>
      <c r="AX124" s="16">
        <f t="shared" si="148"/>
        <v>354</v>
      </c>
      <c r="AY124" s="16">
        <f t="shared" si="57"/>
        <v>1287</v>
      </c>
      <c r="AZ124" s="17">
        <f t="shared" si="149"/>
        <v>0.21572212065813529</v>
      </c>
      <c r="BA124" s="52">
        <f t="shared" si="134"/>
        <v>397</v>
      </c>
      <c r="BB124" s="51">
        <f t="shared" si="135"/>
        <v>2145</v>
      </c>
      <c r="BC124" s="53">
        <f t="shared" si="136"/>
        <v>2271</v>
      </c>
      <c r="BD124" s="33">
        <f t="shared" si="137"/>
        <v>4813</v>
      </c>
      <c r="BE124" s="61">
        <f t="shared" si="150"/>
        <v>0.23155008178581737</v>
      </c>
      <c r="BF124" s="25">
        <v>112</v>
      </c>
      <c r="BG124" s="25">
        <v>44</v>
      </c>
      <c r="BH124" s="25">
        <v>70</v>
      </c>
      <c r="BI124" s="25">
        <v>27</v>
      </c>
      <c r="BJ124" s="25">
        <v>35</v>
      </c>
      <c r="BK124" s="171">
        <v>157</v>
      </c>
      <c r="BL124" s="172">
        <f t="shared" si="115"/>
        <v>9.5673369896404625E-2</v>
      </c>
      <c r="BM124" s="171">
        <f t="shared" si="99"/>
        <v>2197</v>
      </c>
      <c r="BN124" s="172">
        <f t="shared" si="49"/>
        <v>0.10569614163379197</v>
      </c>
    </row>
    <row r="125" spans="1:66" x14ac:dyDescent="0.3">
      <c r="A125" s="74">
        <v>44621</v>
      </c>
      <c r="B125" s="19">
        <v>505</v>
      </c>
      <c r="C125" s="22">
        <v>542</v>
      </c>
      <c r="D125" s="24">
        <v>1218</v>
      </c>
      <c r="E125" s="26">
        <v>48</v>
      </c>
      <c r="F125" s="29">
        <f t="shared" si="67"/>
        <v>2313</v>
      </c>
      <c r="G125" s="33">
        <f t="shared" si="151"/>
        <v>1808</v>
      </c>
      <c r="H125" s="34">
        <f t="shared" si="138"/>
        <v>505</v>
      </c>
      <c r="I125" s="33">
        <f t="shared" si="118"/>
        <v>21477</v>
      </c>
      <c r="J125" s="33">
        <f t="shared" si="119"/>
        <v>15007</v>
      </c>
      <c r="K125" s="33">
        <f t="shared" si="120"/>
        <v>6470</v>
      </c>
      <c r="L125" s="35">
        <f t="shared" si="121"/>
        <v>1789.75</v>
      </c>
      <c r="M125" s="35">
        <f t="shared" si="122"/>
        <v>1250.5833333333333</v>
      </c>
      <c r="N125" s="36">
        <f t="shared" si="123"/>
        <v>539.16666666666663</v>
      </c>
      <c r="O125" s="20">
        <f t="shared" si="124"/>
        <v>0.21833117163856464</v>
      </c>
      <c r="P125" s="23">
        <f t="shared" si="125"/>
        <v>0.23432771292693472</v>
      </c>
      <c r="Q125" s="15">
        <f t="shared" si="126"/>
        <v>0.52658884565499353</v>
      </c>
      <c r="R125" s="27">
        <f t="shared" si="127"/>
        <v>2.0752269779507133E-2</v>
      </c>
      <c r="S125" s="18">
        <v>9</v>
      </c>
      <c r="T125" s="21">
        <v>263</v>
      </c>
      <c r="U125" s="14">
        <v>29</v>
      </c>
      <c r="V125" s="25">
        <v>0</v>
      </c>
      <c r="W125" s="31">
        <f t="shared" si="139"/>
        <v>301</v>
      </c>
      <c r="X125" s="18">
        <v>0</v>
      </c>
      <c r="Y125" s="21">
        <v>13</v>
      </c>
      <c r="Z125" s="14">
        <v>0</v>
      </c>
      <c r="AA125" s="25">
        <v>0</v>
      </c>
      <c r="AB125" s="31">
        <f t="shared" si="140"/>
        <v>13</v>
      </c>
      <c r="AC125" s="18">
        <f t="shared" si="128"/>
        <v>9</v>
      </c>
      <c r="AD125" s="21">
        <f t="shared" si="129"/>
        <v>276</v>
      </c>
      <c r="AE125" s="14">
        <f t="shared" si="130"/>
        <v>29</v>
      </c>
      <c r="AF125" s="25">
        <f t="shared" si="131"/>
        <v>0</v>
      </c>
      <c r="AG125" s="29">
        <f t="shared" si="132"/>
        <v>314</v>
      </c>
      <c r="AH125" s="57">
        <f t="shared" si="133"/>
        <v>0.13575443147427582</v>
      </c>
      <c r="AI125" s="37">
        <v>1992</v>
      </c>
      <c r="AJ125" s="38">
        <f t="shared" si="141"/>
        <v>0.86121919584954609</v>
      </c>
      <c r="AK125" s="39">
        <f t="shared" si="142"/>
        <v>193</v>
      </c>
      <c r="AL125" s="40">
        <f t="shared" si="143"/>
        <v>8.3441418071768261E-2</v>
      </c>
      <c r="AM125" s="41">
        <v>128</v>
      </c>
      <c r="AN125" s="42">
        <f t="shared" si="144"/>
        <v>5.5339386078685687E-2</v>
      </c>
      <c r="AO125" s="32">
        <v>321</v>
      </c>
      <c r="AP125" s="46">
        <f t="shared" si="145"/>
        <v>0.13878080415045396</v>
      </c>
      <c r="AQ125" s="29">
        <v>2185</v>
      </c>
      <c r="AR125" s="43">
        <f t="shared" si="146"/>
        <v>0.94466061392131428</v>
      </c>
      <c r="AS125" s="32">
        <f t="shared" si="147"/>
        <v>20110</v>
      </c>
      <c r="AT125" s="60" cm="1">
        <f t="array" ref="AT125">AS125/(SUM(AM114:AM125+AQ114:AQ125))</f>
        <v>0.93635051450388784</v>
      </c>
      <c r="AU125" s="52">
        <v>138</v>
      </c>
      <c r="AV125" s="51">
        <v>328</v>
      </c>
      <c r="AW125" s="53">
        <v>449</v>
      </c>
      <c r="AX125" s="16">
        <f t="shared" si="148"/>
        <v>915</v>
      </c>
      <c r="AY125" s="16">
        <f t="shared" si="57"/>
        <v>1398</v>
      </c>
      <c r="AZ125" s="17">
        <f t="shared" si="149"/>
        <v>0.39559014267185472</v>
      </c>
      <c r="BA125" s="52">
        <f t="shared" si="134"/>
        <v>467</v>
      </c>
      <c r="BB125" s="51">
        <f t="shared" si="135"/>
        <v>2381</v>
      </c>
      <c r="BC125" s="53">
        <f t="shared" si="136"/>
        <v>2515</v>
      </c>
      <c r="BD125" s="33">
        <f t="shared" si="137"/>
        <v>5363</v>
      </c>
      <c r="BE125" s="61">
        <f t="shared" si="150"/>
        <v>0.2497089910136425</v>
      </c>
      <c r="BF125" s="25">
        <v>126</v>
      </c>
      <c r="BG125" s="25">
        <v>62</v>
      </c>
      <c r="BH125" s="25">
        <v>50</v>
      </c>
      <c r="BI125" s="25">
        <v>4</v>
      </c>
      <c r="BJ125" s="25">
        <v>5</v>
      </c>
      <c r="BK125" s="171">
        <v>188</v>
      </c>
      <c r="BL125" s="172">
        <f t="shared" si="115"/>
        <v>8.1279723303069609E-2</v>
      </c>
      <c r="BM125" s="171">
        <f t="shared" si="99"/>
        <v>2198</v>
      </c>
      <c r="BN125" s="172">
        <f t="shared" si="49"/>
        <v>0.10234204032220515</v>
      </c>
    </row>
    <row r="126" spans="1:66" x14ac:dyDescent="0.3">
      <c r="A126" s="74">
        <v>44652</v>
      </c>
      <c r="B126" s="19">
        <v>417</v>
      </c>
      <c r="C126" s="22">
        <v>164</v>
      </c>
      <c r="D126" s="24">
        <v>986</v>
      </c>
      <c r="E126" s="26">
        <v>47</v>
      </c>
      <c r="F126" s="29">
        <f t="shared" si="67"/>
        <v>1614</v>
      </c>
      <c r="G126" s="33">
        <f t="shared" si="151"/>
        <v>1197</v>
      </c>
      <c r="H126" s="34">
        <f t="shared" si="138"/>
        <v>417</v>
      </c>
      <c r="I126" s="33">
        <f t="shared" si="118"/>
        <v>21468</v>
      </c>
      <c r="J126" s="33">
        <f t="shared" si="119"/>
        <v>15125</v>
      </c>
      <c r="K126" s="33">
        <f t="shared" si="120"/>
        <v>6343</v>
      </c>
      <c r="L126" s="35">
        <f t="shared" si="121"/>
        <v>1789</v>
      </c>
      <c r="M126" s="35">
        <f t="shared" si="122"/>
        <v>1260.4166666666667</v>
      </c>
      <c r="N126" s="36">
        <f t="shared" si="123"/>
        <v>528.58333333333337</v>
      </c>
      <c r="O126" s="20">
        <f t="shared" si="124"/>
        <v>0.25836431226765799</v>
      </c>
      <c r="P126" s="23">
        <f t="shared" si="125"/>
        <v>0.10161090458488228</v>
      </c>
      <c r="Q126" s="15">
        <f t="shared" si="126"/>
        <v>0.61090458488228006</v>
      </c>
      <c r="R126" s="27">
        <f t="shared" si="127"/>
        <v>2.9120198265179677E-2</v>
      </c>
      <c r="S126" s="18">
        <v>1</v>
      </c>
      <c r="T126" s="21">
        <v>12</v>
      </c>
      <c r="U126" s="14">
        <v>8</v>
      </c>
      <c r="V126" s="25">
        <v>0</v>
      </c>
      <c r="W126" s="31">
        <f t="shared" si="139"/>
        <v>21</v>
      </c>
      <c r="X126" s="18">
        <v>1</v>
      </c>
      <c r="Y126" s="21">
        <v>0</v>
      </c>
      <c r="Z126" s="14">
        <v>10</v>
      </c>
      <c r="AA126" s="25">
        <v>0</v>
      </c>
      <c r="AB126" s="31">
        <f t="shared" si="140"/>
        <v>11</v>
      </c>
      <c r="AC126" s="18">
        <f t="shared" si="128"/>
        <v>2</v>
      </c>
      <c r="AD126" s="21">
        <f t="shared" si="129"/>
        <v>12</v>
      </c>
      <c r="AE126" s="14">
        <f t="shared" si="130"/>
        <v>18</v>
      </c>
      <c r="AF126" s="25">
        <f t="shared" si="131"/>
        <v>0</v>
      </c>
      <c r="AG126" s="29">
        <f t="shared" si="132"/>
        <v>32</v>
      </c>
      <c r="AH126" s="57">
        <f t="shared" si="133"/>
        <v>1.9826517967781909E-2</v>
      </c>
      <c r="AI126" s="37">
        <v>1294</v>
      </c>
      <c r="AJ126" s="38">
        <f t="shared" si="141"/>
        <v>0.80173482032218091</v>
      </c>
      <c r="AK126" s="39">
        <f t="shared" si="142"/>
        <v>186</v>
      </c>
      <c r="AL126" s="40">
        <f t="shared" si="143"/>
        <v>0.11524163568773234</v>
      </c>
      <c r="AM126" s="41">
        <v>134</v>
      </c>
      <c r="AN126" s="42">
        <f t="shared" si="144"/>
        <v>8.302354399008674E-2</v>
      </c>
      <c r="AO126" s="32">
        <v>320</v>
      </c>
      <c r="AP126" s="46">
        <f t="shared" si="145"/>
        <v>0.19826517967781909</v>
      </c>
      <c r="AQ126" s="29">
        <v>1480</v>
      </c>
      <c r="AR126" s="43">
        <f t="shared" si="146"/>
        <v>0.91697645600991329</v>
      </c>
      <c r="AS126" s="32">
        <f t="shared" si="147"/>
        <v>20070</v>
      </c>
      <c r="AT126" s="60" cm="1">
        <f t="array" ref="AT126">AS126/(SUM(AM115:AM126+AQ115:AQ126))</f>
        <v>0.93487982112912238</v>
      </c>
      <c r="AU126" s="52">
        <v>34</v>
      </c>
      <c r="AV126" s="51">
        <v>108</v>
      </c>
      <c r="AW126" s="53">
        <v>187</v>
      </c>
      <c r="AX126" s="16">
        <f t="shared" si="148"/>
        <v>329</v>
      </c>
      <c r="AY126" s="16">
        <f t="shared" si="57"/>
        <v>1285</v>
      </c>
      <c r="AZ126" s="17">
        <f t="shared" si="149"/>
        <v>0.20384138785625774</v>
      </c>
      <c r="BA126" s="52">
        <f t="shared" si="134"/>
        <v>475</v>
      </c>
      <c r="BB126" s="51">
        <f t="shared" si="135"/>
        <v>2210</v>
      </c>
      <c r="BC126" s="53">
        <f t="shared" si="136"/>
        <v>2565</v>
      </c>
      <c r="BD126" s="33">
        <f t="shared" si="137"/>
        <v>5250</v>
      </c>
      <c r="BE126" s="61">
        <f t="shared" si="150"/>
        <v>0.24455002794857461</v>
      </c>
      <c r="BF126" s="25">
        <v>152</v>
      </c>
      <c r="BG126" s="25">
        <v>92</v>
      </c>
      <c r="BH126" s="25">
        <v>48</v>
      </c>
      <c r="BI126" s="25">
        <v>4</v>
      </c>
      <c r="BJ126" s="25">
        <v>5</v>
      </c>
      <c r="BK126" s="171">
        <v>195</v>
      </c>
      <c r="BL126" s="172">
        <f t="shared" si="115"/>
        <v>0.120817843866171</v>
      </c>
      <c r="BM126" s="171">
        <f t="shared" si="99"/>
        <v>2311</v>
      </c>
      <c r="BN126" s="172">
        <f t="shared" si="49"/>
        <v>0.10764859325507732</v>
      </c>
    </row>
    <row r="127" spans="1:66" x14ac:dyDescent="0.3">
      <c r="A127" s="74">
        <v>44682</v>
      </c>
      <c r="B127" s="19">
        <v>459</v>
      </c>
      <c r="C127" s="22">
        <v>140</v>
      </c>
      <c r="D127" s="24">
        <v>1329</v>
      </c>
      <c r="E127" s="26">
        <v>0</v>
      </c>
      <c r="F127" s="29">
        <f t="shared" si="67"/>
        <v>1928</v>
      </c>
      <c r="G127" s="33">
        <f t="shared" si="151"/>
        <v>1469</v>
      </c>
      <c r="H127" s="34">
        <f t="shared" si="138"/>
        <v>459</v>
      </c>
      <c r="I127" s="33">
        <f t="shared" si="118"/>
        <v>21688</v>
      </c>
      <c r="J127" s="33">
        <f t="shared" si="119"/>
        <v>15594</v>
      </c>
      <c r="K127" s="33">
        <f t="shared" si="120"/>
        <v>6094</v>
      </c>
      <c r="L127" s="35">
        <f t="shared" si="121"/>
        <v>1807.3333333333333</v>
      </c>
      <c r="M127" s="35">
        <f t="shared" si="122"/>
        <v>1299.5</v>
      </c>
      <c r="N127" s="36">
        <f t="shared" si="123"/>
        <v>507.83333333333331</v>
      </c>
      <c r="O127" s="20">
        <f t="shared" si="124"/>
        <v>0.23807053941908712</v>
      </c>
      <c r="P127" s="23">
        <f t="shared" si="125"/>
        <v>7.2614107883817433E-2</v>
      </c>
      <c r="Q127" s="15">
        <f t="shared" si="126"/>
        <v>0.68931535269709543</v>
      </c>
      <c r="R127" s="27">
        <f t="shared" si="127"/>
        <v>0</v>
      </c>
      <c r="S127" s="18">
        <v>11</v>
      </c>
      <c r="T127" s="21">
        <v>75</v>
      </c>
      <c r="U127" s="14">
        <v>49</v>
      </c>
      <c r="V127" s="25">
        <v>0</v>
      </c>
      <c r="W127" s="31">
        <f t="shared" si="139"/>
        <v>135</v>
      </c>
      <c r="X127" s="18">
        <v>1</v>
      </c>
      <c r="Y127" s="21">
        <v>0</v>
      </c>
      <c r="Z127" s="14">
        <v>2</v>
      </c>
      <c r="AA127" s="25">
        <v>0</v>
      </c>
      <c r="AB127" s="31">
        <f t="shared" si="140"/>
        <v>3</v>
      </c>
      <c r="AC127" s="18">
        <f t="shared" si="128"/>
        <v>12</v>
      </c>
      <c r="AD127" s="21">
        <f t="shared" si="129"/>
        <v>75</v>
      </c>
      <c r="AE127" s="14">
        <f t="shared" si="130"/>
        <v>51</v>
      </c>
      <c r="AF127" s="25">
        <f t="shared" si="131"/>
        <v>0</v>
      </c>
      <c r="AG127" s="29">
        <f t="shared" si="132"/>
        <v>138</v>
      </c>
      <c r="AH127" s="57">
        <f t="shared" si="133"/>
        <v>7.1576763485477174E-2</v>
      </c>
      <c r="AI127" s="37">
        <v>1585</v>
      </c>
      <c r="AJ127" s="38">
        <f t="shared" si="141"/>
        <v>0.82209543568464727</v>
      </c>
      <c r="AK127" s="39">
        <f t="shared" si="142"/>
        <v>225</v>
      </c>
      <c r="AL127" s="40">
        <f t="shared" si="143"/>
        <v>0.11670124481327801</v>
      </c>
      <c r="AM127" s="41">
        <v>118</v>
      </c>
      <c r="AN127" s="42">
        <f t="shared" si="144"/>
        <v>6.1203319502074686E-2</v>
      </c>
      <c r="AO127" s="32">
        <v>343</v>
      </c>
      <c r="AP127" s="46">
        <f t="shared" si="145"/>
        <v>0.1779045643153527</v>
      </c>
      <c r="AQ127" s="29">
        <v>1810</v>
      </c>
      <c r="AR127" s="43">
        <f t="shared" si="146"/>
        <v>0.93879668049792531</v>
      </c>
      <c r="AS127" s="32">
        <f t="shared" si="147"/>
        <v>20286</v>
      </c>
      <c r="AT127" s="60" cm="1">
        <f t="array" ref="AT127">AS127/(SUM(AM116:AM127+AQ116:AQ127))</f>
        <v>0.93535595721136111</v>
      </c>
      <c r="AU127" s="52">
        <v>4</v>
      </c>
      <c r="AV127" s="51">
        <v>125</v>
      </c>
      <c r="AW127" s="53">
        <v>267</v>
      </c>
      <c r="AX127" s="16">
        <f t="shared" si="148"/>
        <v>396</v>
      </c>
      <c r="AY127" s="16">
        <f t="shared" si="57"/>
        <v>1532</v>
      </c>
      <c r="AZ127" s="17">
        <f t="shared" si="149"/>
        <v>0.20539419087136929</v>
      </c>
      <c r="BA127" s="52">
        <f t="shared" si="134"/>
        <v>408</v>
      </c>
      <c r="BB127" s="51">
        <f t="shared" si="135"/>
        <v>2191</v>
      </c>
      <c r="BC127" s="53">
        <f t="shared" si="136"/>
        <v>2663</v>
      </c>
      <c r="BD127" s="33">
        <f t="shared" si="137"/>
        <v>5262</v>
      </c>
      <c r="BE127" s="61">
        <f t="shared" si="150"/>
        <v>0.24262264846919956</v>
      </c>
      <c r="BF127" s="25">
        <v>130</v>
      </c>
      <c r="BG127" s="25">
        <v>42</v>
      </c>
      <c r="BH127" s="25">
        <v>85</v>
      </c>
      <c r="BI127" s="25">
        <v>5</v>
      </c>
      <c r="BJ127" s="25">
        <v>3</v>
      </c>
      <c r="BK127" s="171">
        <v>217</v>
      </c>
      <c r="BL127" s="172">
        <f t="shared" si="115"/>
        <v>0.11255186721991702</v>
      </c>
      <c r="BM127" s="171">
        <f t="shared" si="99"/>
        <v>2285</v>
      </c>
      <c r="BN127" s="172">
        <f t="shared" ref="BN127:BN139" si="152">BM127/I127</f>
        <v>0.10535780154924382</v>
      </c>
    </row>
    <row r="128" spans="1:66" x14ac:dyDescent="0.3">
      <c r="A128" s="74">
        <v>44713</v>
      </c>
      <c r="B128" s="19">
        <v>358</v>
      </c>
      <c r="C128" s="22">
        <v>228</v>
      </c>
      <c r="D128" s="24">
        <v>1224</v>
      </c>
      <c r="E128" s="26">
        <v>21</v>
      </c>
      <c r="F128" s="29">
        <f t="shared" si="67"/>
        <v>1831</v>
      </c>
      <c r="G128" s="33">
        <f t="shared" si="151"/>
        <v>1473</v>
      </c>
      <c r="H128" s="34">
        <f t="shared" si="138"/>
        <v>358</v>
      </c>
      <c r="I128" s="33">
        <f t="shared" si="118"/>
        <v>21609</v>
      </c>
      <c r="J128" s="33">
        <f t="shared" si="119"/>
        <v>15775</v>
      </c>
      <c r="K128" s="33">
        <f t="shared" si="120"/>
        <v>5834</v>
      </c>
      <c r="L128" s="35">
        <f t="shared" si="121"/>
        <v>1800.75</v>
      </c>
      <c r="M128" s="35">
        <f t="shared" si="122"/>
        <v>1314.5833333333333</v>
      </c>
      <c r="N128" s="36">
        <f t="shared" si="123"/>
        <v>486.16666666666669</v>
      </c>
      <c r="O128" s="20">
        <f t="shared" si="124"/>
        <v>0.1955215729109776</v>
      </c>
      <c r="P128" s="23">
        <f t="shared" si="125"/>
        <v>0.1245221190606226</v>
      </c>
      <c r="Q128" s="15">
        <f t="shared" si="126"/>
        <v>0.66848716548334242</v>
      </c>
      <c r="R128" s="27">
        <f t="shared" si="127"/>
        <v>1.1469142545057346E-2</v>
      </c>
      <c r="S128" s="18">
        <v>5</v>
      </c>
      <c r="T128" s="21">
        <v>27</v>
      </c>
      <c r="U128" s="14">
        <v>20</v>
      </c>
      <c r="V128" s="25">
        <v>0</v>
      </c>
      <c r="W128" s="31">
        <f t="shared" si="139"/>
        <v>52</v>
      </c>
      <c r="X128" s="18">
        <v>0</v>
      </c>
      <c r="Y128" s="21">
        <v>0</v>
      </c>
      <c r="Z128" s="14">
        <v>7</v>
      </c>
      <c r="AA128" s="25">
        <v>0</v>
      </c>
      <c r="AB128" s="31">
        <f t="shared" si="140"/>
        <v>7</v>
      </c>
      <c r="AC128" s="18">
        <f t="shared" si="128"/>
        <v>5</v>
      </c>
      <c r="AD128" s="21">
        <f t="shared" si="129"/>
        <v>27</v>
      </c>
      <c r="AE128" s="14">
        <f t="shared" si="130"/>
        <v>27</v>
      </c>
      <c r="AF128" s="25">
        <f t="shared" si="131"/>
        <v>0</v>
      </c>
      <c r="AG128" s="29">
        <f t="shared" si="132"/>
        <v>59</v>
      </c>
      <c r="AH128" s="57">
        <f t="shared" si="133"/>
        <v>3.2222829055161113E-2</v>
      </c>
      <c r="AI128" s="37">
        <v>1553</v>
      </c>
      <c r="AJ128" s="38">
        <f t="shared" si="141"/>
        <v>0.84817039868924082</v>
      </c>
      <c r="AK128" s="39">
        <f t="shared" si="142"/>
        <v>161</v>
      </c>
      <c r="AL128" s="40">
        <f t="shared" si="143"/>
        <v>8.793009284543965E-2</v>
      </c>
      <c r="AM128" s="41">
        <v>117</v>
      </c>
      <c r="AN128" s="42">
        <f t="shared" si="144"/>
        <v>6.3899508465319499E-2</v>
      </c>
      <c r="AO128" s="32">
        <v>278</v>
      </c>
      <c r="AP128" s="46">
        <f t="shared" si="145"/>
        <v>0.15182960131075915</v>
      </c>
      <c r="AQ128" s="29">
        <v>1714</v>
      </c>
      <c r="AR128" s="43">
        <f t="shared" si="146"/>
        <v>0.93610049153468056</v>
      </c>
      <c r="AS128" s="32">
        <f t="shared" si="147"/>
        <v>20204</v>
      </c>
      <c r="AT128" s="60" cm="1">
        <f t="array" ref="AT128">AS128/(SUM(AM117:AM128+AQ117:AQ128))</f>
        <v>0.93498079503910403</v>
      </c>
      <c r="AU128" s="52">
        <v>89</v>
      </c>
      <c r="AV128" s="51">
        <v>116</v>
      </c>
      <c r="AW128" s="53">
        <v>389</v>
      </c>
      <c r="AX128" s="16">
        <f t="shared" si="148"/>
        <v>594</v>
      </c>
      <c r="AY128" s="16">
        <f t="shared" ref="AY128:AY133" si="153">F128-(AX128)</f>
        <v>1237</v>
      </c>
      <c r="AZ128" s="17">
        <f t="shared" si="149"/>
        <v>0.32441288913162208</v>
      </c>
      <c r="BA128" s="52">
        <f t="shared" si="134"/>
        <v>420</v>
      </c>
      <c r="BB128" s="51">
        <f t="shared" si="135"/>
        <v>2131</v>
      </c>
      <c r="BC128" s="53">
        <f t="shared" si="136"/>
        <v>2901</v>
      </c>
      <c r="BD128" s="33">
        <f t="shared" si="137"/>
        <v>5452</v>
      </c>
      <c r="BE128" s="61">
        <f t="shared" si="150"/>
        <v>0.25230228145680039</v>
      </c>
      <c r="BF128" s="25">
        <v>134</v>
      </c>
      <c r="BG128" s="25">
        <v>37</v>
      </c>
      <c r="BH128" s="25">
        <v>51</v>
      </c>
      <c r="BI128" s="25">
        <v>10</v>
      </c>
      <c r="BJ128" s="25">
        <v>27</v>
      </c>
      <c r="BK128" s="171">
        <v>175</v>
      </c>
      <c r="BL128" s="172">
        <f t="shared" si="115"/>
        <v>9.5576187875477878E-2</v>
      </c>
      <c r="BM128" s="171">
        <f t="shared" si="99"/>
        <v>2180</v>
      </c>
      <c r="BN128" s="172">
        <f t="shared" si="152"/>
        <v>0.10088389097135453</v>
      </c>
    </row>
    <row r="129" spans="1:84" x14ac:dyDescent="0.3">
      <c r="A129" s="74">
        <v>44743</v>
      </c>
      <c r="B129" s="19">
        <v>311</v>
      </c>
      <c r="C129" s="22">
        <v>160</v>
      </c>
      <c r="D129" s="24">
        <v>1250</v>
      </c>
      <c r="E129" s="26">
        <v>104</v>
      </c>
      <c r="F129" s="29">
        <f t="shared" ref="F129" si="154">SUM(B129:E129)</f>
        <v>1825</v>
      </c>
      <c r="G129" s="33">
        <f>SUM(C129:E129)</f>
        <v>1514</v>
      </c>
      <c r="H129" s="34">
        <f t="shared" ref="H129" si="155">B129</f>
        <v>311</v>
      </c>
      <c r="I129" s="33">
        <f t="shared" ref="I129" si="156">SUM(F118:F129)</f>
        <v>21743</v>
      </c>
      <c r="J129" s="33">
        <f t="shared" ref="J129" si="157">SUM(G118:G129)</f>
        <v>16228</v>
      </c>
      <c r="K129" s="33">
        <f t="shared" ref="K129" si="158">SUM(H118:H129)</f>
        <v>5515</v>
      </c>
      <c r="L129" s="35">
        <f t="shared" ref="L129" si="159">I129/12</f>
        <v>1811.9166666666667</v>
      </c>
      <c r="M129" s="35">
        <f t="shared" ref="M129" si="160">J129/12</f>
        <v>1352.3333333333333</v>
      </c>
      <c r="N129" s="36">
        <f t="shared" ref="N129" si="161">K129/12</f>
        <v>459.58333333333331</v>
      </c>
      <c r="O129" s="20">
        <f t="shared" ref="O129" si="162">B129/$F129</f>
        <v>0.17041095890410959</v>
      </c>
      <c r="P129" s="23">
        <f t="shared" ref="P129" si="163">C129/$F129</f>
        <v>8.7671232876712329E-2</v>
      </c>
      <c r="Q129" s="15">
        <f t="shared" ref="Q129" si="164">D129/$F129</f>
        <v>0.68493150684931503</v>
      </c>
      <c r="R129" s="27">
        <f t="shared" ref="R129" si="165">E129/$F129</f>
        <v>5.6986301369863011E-2</v>
      </c>
      <c r="S129" s="18">
        <v>10</v>
      </c>
      <c r="T129" s="21">
        <v>80</v>
      </c>
      <c r="U129" s="14">
        <v>75</v>
      </c>
      <c r="V129" s="25">
        <v>0</v>
      </c>
      <c r="W129" s="31">
        <f t="shared" ref="W129" si="166">SUM(S129:V129)</f>
        <v>165</v>
      </c>
      <c r="X129" s="18">
        <v>0</v>
      </c>
      <c r="Y129" s="21">
        <v>0</v>
      </c>
      <c r="Z129" s="14">
        <v>0</v>
      </c>
      <c r="AA129" s="25">
        <v>0</v>
      </c>
      <c r="AB129" s="31">
        <f t="shared" ref="AB129" si="167">SUM(X129:AA129)</f>
        <v>0</v>
      </c>
      <c r="AC129" s="18">
        <f t="shared" ref="AC129" si="168">S129+X129</f>
        <v>10</v>
      </c>
      <c r="AD129" s="21">
        <f t="shared" ref="AD129" si="169">T129+Y129</f>
        <v>80</v>
      </c>
      <c r="AE129" s="14">
        <f t="shared" ref="AE129" si="170">U129+Z129</f>
        <v>75</v>
      </c>
      <c r="AF129" s="25">
        <f t="shared" ref="AF129" si="171">V129+AA129</f>
        <v>0</v>
      </c>
      <c r="AG129" s="29">
        <f t="shared" ref="AG129" si="172">W129+AB129</f>
        <v>165</v>
      </c>
      <c r="AH129" s="57">
        <f t="shared" ref="AH129" si="173">AG129/F129</f>
        <v>9.0410958904109592E-2</v>
      </c>
      <c r="AI129" s="37">
        <v>1498</v>
      </c>
      <c r="AJ129" s="38">
        <f t="shared" ref="AJ129" si="174">AI129/(AI129+AO129)</f>
        <v>0.82082191780821923</v>
      </c>
      <c r="AK129" s="39">
        <f t="shared" ref="AK129" si="175">AQ129-AI129</f>
        <v>223</v>
      </c>
      <c r="AL129" s="40">
        <f t="shared" ref="AL129" si="176">AK129/(AI129+AO129)</f>
        <v>0.12219178082191781</v>
      </c>
      <c r="AM129" s="41">
        <v>104</v>
      </c>
      <c r="AN129" s="42">
        <f t="shared" ref="AN129" si="177">AM129/(AQ129+AM129)</f>
        <v>5.6986301369863011E-2</v>
      </c>
      <c r="AO129" s="32">
        <v>327</v>
      </c>
      <c r="AP129" s="46">
        <f t="shared" ref="AP129" si="178">AO129/(AO129+AI129)</f>
        <v>0.17917808219178083</v>
      </c>
      <c r="AQ129" s="29">
        <v>1721</v>
      </c>
      <c r="AR129" s="43">
        <f t="shared" ref="AR129" si="179">AQ129/(AQ129+AM129)</f>
        <v>0.94301369863013695</v>
      </c>
      <c r="AS129" s="32">
        <f t="shared" ref="AS129" si="180">SUM(AQ118:AQ129)</f>
        <v>20407</v>
      </c>
      <c r="AT129" s="60" cm="1">
        <f t="array" ref="AT129">AS129/(SUM(AM118:AM129+AQ118:AQ129))</f>
        <v>0.93855493722117467</v>
      </c>
      <c r="AU129" s="52">
        <v>20</v>
      </c>
      <c r="AV129" s="51">
        <v>182</v>
      </c>
      <c r="AW129" s="53">
        <v>266</v>
      </c>
      <c r="AX129" s="16">
        <f t="shared" ref="AX129" si="181">SUM(AU129:AW129)</f>
        <v>468</v>
      </c>
      <c r="AY129" s="16">
        <f t="shared" si="153"/>
        <v>1357</v>
      </c>
      <c r="AZ129" s="17">
        <f t="shared" ref="AZ129" si="182">AX129/(AY129+AX129)</f>
        <v>0.25643835616438354</v>
      </c>
      <c r="BA129" s="52">
        <f t="shared" ref="BA129" si="183">SUM(AU118:AU129)</f>
        <v>427</v>
      </c>
      <c r="BB129" s="51">
        <f t="shared" ref="BB129" si="184">SUM(AV118:AV129)</f>
        <v>2198</v>
      </c>
      <c r="BC129" s="53">
        <f t="shared" ref="BC129" si="185">SUM(AW118:AW129)</f>
        <v>3019</v>
      </c>
      <c r="BD129" s="33">
        <f t="shared" ref="BD129" si="186">SUM(AX118:AX129)</f>
        <v>5644</v>
      </c>
      <c r="BE129" s="61">
        <f t="shared" ref="BE129" si="187">BD129/(SUM(AX118:AX129)+SUM(AY118:AY129))</f>
        <v>0.25957779515246288</v>
      </c>
      <c r="BF129" s="25">
        <v>140</v>
      </c>
      <c r="BG129" s="25">
        <v>53</v>
      </c>
      <c r="BH129" s="25">
        <v>27</v>
      </c>
      <c r="BI129" s="25">
        <v>3</v>
      </c>
      <c r="BJ129" s="25">
        <v>5</v>
      </c>
      <c r="BK129" s="171">
        <v>160</v>
      </c>
      <c r="BL129" s="172">
        <f t="shared" si="115"/>
        <v>8.7671232876712329E-2</v>
      </c>
      <c r="BM129" s="171">
        <f t="shared" si="99"/>
        <v>2183</v>
      </c>
      <c r="BN129" s="172">
        <f t="shared" si="152"/>
        <v>0.10040012877707769</v>
      </c>
    </row>
    <row r="130" spans="1:84" x14ac:dyDescent="0.3">
      <c r="A130" s="74">
        <v>44774</v>
      </c>
      <c r="B130" s="19">
        <v>415</v>
      </c>
      <c r="C130" s="22">
        <v>336</v>
      </c>
      <c r="D130" s="24">
        <v>935</v>
      </c>
      <c r="E130" s="26">
        <v>196</v>
      </c>
      <c r="F130" s="29">
        <f t="shared" ref="F130" si="188">SUM(B130:E130)</f>
        <v>1882</v>
      </c>
      <c r="G130" s="33">
        <f t="shared" ref="G130" si="189">SUM(C130:E130)</f>
        <v>1467</v>
      </c>
      <c r="H130" s="34">
        <f t="shared" ref="H130" si="190">B130</f>
        <v>415</v>
      </c>
      <c r="I130" s="33">
        <f t="shared" ref="I130" si="191">SUM(F119:F130)</f>
        <v>21463</v>
      </c>
      <c r="J130" s="33">
        <f t="shared" ref="J130" si="192">SUM(G119:G130)</f>
        <v>16167</v>
      </c>
      <c r="K130" s="33">
        <f t="shared" ref="K130" si="193">SUM(H119:H130)</f>
        <v>5296</v>
      </c>
      <c r="L130" s="35">
        <f t="shared" ref="L130" si="194">I130/12</f>
        <v>1788.5833333333333</v>
      </c>
      <c r="M130" s="35">
        <f t="shared" ref="M130" si="195">J130/12</f>
        <v>1347.25</v>
      </c>
      <c r="N130" s="36">
        <f t="shared" ref="N130" si="196">K130/12</f>
        <v>441.33333333333331</v>
      </c>
      <c r="O130" s="20">
        <f t="shared" ref="O130" si="197">B130/$F130</f>
        <v>0.22051009564293306</v>
      </c>
      <c r="P130" s="23">
        <f t="shared" ref="P130" si="198">C130/$F130</f>
        <v>0.1785334750265675</v>
      </c>
      <c r="Q130" s="15">
        <f t="shared" ref="Q130" si="199">D130/$F130</f>
        <v>0.49681190223166843</v>
      </c>
      <c r="R130" s="27">
        <f t="shared" ref="R130" si="200">E130/$F130</f>
        <v>0.10414452709883103</v>
      </c>
      <c r="S130" s="18">
        <v>8</v>
      </c>
      <c r="T130" s="21">
        <v>29</v>
      </c>
      <c r="U130" s="14">
        <v>12</v>
      </c>
      <c r="V130" s="25">
        <v>0</v>
      </c>
      <c r="W130" s="31">
        <f t="shared" ref="W130" si="201">SUM(S130:V130)</f>
        <v>49</v>
      </c>
      <c r="X130" s="18">
        <v>1</v>
      </c>
      <c r="Y130" s="21">
        <v>0</v>
      </c>
      <c r="Z130" s="14">
        <v>14</v>
      </c>
      <c r="AA130" s="25">
        <v>0</v>
      </c>
      <c r="AB130" s="31">
        <f t="shared" ref="AB130" si="202">SUM(X130:AA130)</f>
        <v>15</v>
      </c>
      <c r="AC130" s="18">
        <f t="shared" ref="AC130" si="203">S130+X130</f>
        <v>9</v>
      </c>
      <c r="AD130" s="21">
        <f t="shared" ref="AD130" si="204">T130+Y130</f>
        <v>29</v>
      </c>
      <c r="AE130" s="14">
        <f t="shared" ref="AE130" si="205">U130+Z130</f>
        <v>26</v>
      </c>
      <c r="AF130" s="25">
        <f t="shared" ref="AF130" si="206">V130+AA130</f>
        <v>0</v>
      </c>
      <c r="AG130" s="29">
        <f t="shared" ref="AG130" si="207">W130+AB130</f>
        <v>64</v>
      </c>
      <c r="AH130" s="57">
        <f t="shared" ref="AH130" si="208">AG130/F130</f>
        <v>3.4006376195536661E-2</v>
      </c>
      <c r="AI130" s="37">
        <v>1425</v>
      </c>
      <c r="AJ130" s="38">
        <f t="shared" ref="AJ130" si="209">AI130/(AI130+AO130)</f>
        <v>0.75717321997874598</v>
      </c>
      <c r="AK130" s="39">
        <f t="shared" ref="AK130" si="210">AQ130-AI130</f>
        <v>349</v>
      </c>
      <c r="AL130" s="40">
        <f t="shared" ref="AL130" si="211">AK130/(AI130+AO130)</f>
        <v>0.18544102019128586</v>
      </c>
      <c r="AM130" s="41">
        <v>108</v>
      </c>
      <c r="AN130" s="42">
        <f t="shared" ref="AN130" si="212">AM130/(AQ130+AM130)</f>
        <v>5.7385759829968117E-2</v>
      </c>
      <c r="AO130" s="32">
        <v>457</v>
      </c>
      <c r="AP130" s="46">
        <f t="shared" ref="AP130" si="213">AO130/(AO130+AI130)</f>
        <v>0.24282678002125399</v>
      </c>
      <c r="AQ130" s="29">
        <v>1774</v>
      </c>
      <c r="AR130" s="43">
        <f t="shared" ref="AR130" si="214">AQ130/(AQ130+AM130)</f>
        <v>0.94261424017003193</v>
      </c>
      <c r="AS130" s="32">
        <f t="shared" ref="AS130" si="215">SUM(AQ119:AQ130)</f>
        <v>20157</v>
      </c>
      <c r="AT130" s="60" cm="1">
        <f t="array" ref="AT130">AS130/(SUM(AM119:AM130+AQ119:AQ130))</f>
        <v>0.93915109723710577</v>
      </c>
      <c r="AU130" s="52">
        <v>23</v>
      </c>
      <c r="AV130" s="51">
        <v>104</v>
      </c>
      <c r="AW130" s="53">
        <v>242</v>
      </c>
      <c r="AX130" s="16">
        <f t="shared" ref="AX130" si="216">SUM(AU130:AW130)</f>
        <v>369</v>
      </c>
      <c r="AY130" s="16">
        <f t="shared" si="153"/>
        <v>1513</v>
      </c>
      <c r="AZ130" s="17">
        <f t="shared" ref="AZ130" si="217">AX130/(AY130+AX130)</f>
        <v>0.19606801275239108</v>
      </c>
      <c r="BA130" s="52">
        <f t="shared" ref="BA130" si="218">SUM(AU119:AU130)</f>
        <v>428</v>
      </c>
      <c r="BB130" s="51">
        <f t="shared" ref="BB130" si="219">SUM(AV119:AV130)</f>
        <v>2080</v>
      </c>
      <c r="BC130" s="53">
        <f t="shared" ref="BC130" si="220">SUM(AW119:AW130)</f>
        <v>2934</v>
      </c>
      <c r="BD130" s="33">
        <f t="shared" ref="BD130" si="221">SUM(AX119:AX130)</f>
        <v>5442</v>
      </c>
      <c r="BE130" s="61">
        <f>BD130/(SUM(AX119:AX130)+SUM(AY119:AY130))</f>
        <v>0.25355262544844615</v>
      </c>
      <c r="BF130" s="25">
        <v>118</v>
      </c>
      <c r="BG130" s="25">
        <v>71</v>
      </c>
      <c r="BH130" s="25">
        <v>62</v>
      </c>
      <c r="BI130" s="25">
        <v>11</v>
      </c>
      <c r="BJ130" s="25">
        <v>10</v>
      </c>
      <c r="BK130" s="171">
        <v>169</v>
      </c>
      <c r="BL130" s="172">
        <f t="shared" si="115"/>
        <v>8.9798087141338995E-2</v>
      </c>
      <c r="BM130" s="171">
        <f t="shared" si="99"/>
        <v>2181</v>
      </c>
      <c r="BN130" s="172">
        <f t="shared" si="152"/>
        <v>0.10161673577785026</v>
      </c>
    </row>
    <row r="131" spans="1:84" x14ac:dyDescent="0.3">
      <c r="A131" s="74">
        <v>44805</v>
      </c>
      <c r="B131" s="19">
        <v>415</v>
      </c>
      <c r="C131" s="22">
        <v>585</v>
      </c>
      <c r="D131" s="24">
        <v>1151</v>
      </c>
      <c r="E131" s="26">
        <v>62</v>
      </c>
      <c r="F131" s="29">
        <f t="shared" ref="F131" si="222">SUM(B131:E131)</f>
        <v>2213</v>
      </c>
      <c r="G131" s="33">
        <f t="shared" ref="G131" si="223">SUM(C131:E131)</f>
        <v>1798</v>
      </c>
      <c r="H131" s="34">
        <f t="shared" ref="H131" si="224">B131</f>
        <v>415</v>
      </c>
      <c r="I131" s="33">
        <f t="shared" ref="I131" si="225">SUM(F120:F131)</f>
        <v>21985</v>
      </c>
      <c r="J131" s="33">
        <f t="shared" ref="J131" si="226">SUM(G120:G131)</f>
        <v>16763</v>
      </c>
      <c r="K131" s="33">
        <f t="shared" ref="K131" si="227">SUM(H120:H131)</f>
        <v>5222</v>
      </c>
      <c r="L131" s="35">
        <f t="shared" ref="L131" si="228">I131/12</f>
        <v>1832.0833333333333</v>
      </c>
      <c r="M131" s="35">
        <f t="shared" ref="M131" si="229">J131/12</f>
        <v>1396.9166666666667</v>
      </c>
      <c r="N131" s="36">
        <f t="shared" ref="N131" si="230">K131/12</f>
        <v>435.16666666666669</v>
      </c>
      <c r="O131" s="20">
        <f t="shared" ref="O131" si="231">B131/$F131</f>
        <v>0.18752824220515138</v>
      </c>
      <c r="P131" s="23">
        <f t="shared" ref="P131" si="232">C131/$F131</f>
        <v>0.26434704021690014</v>
      </c>
      <c r="Q131" s="15">
        <f t="shared" ref="Q131" si="233">D131/$F131</f>
        <v>0.52010845006778128</v>
      </c>
      <c r="R131" s="27">
        <f t="shared" ref="R131" si="234">E131/$F131</f>
        <v>2.8016267510167194E-2</v>
      </c>
      <c r="S131" s="18">
        <v>25</v>
      </c>
      <c r="T131" s="21">
        <v>126</v>
      </c>
      <c r="U131" s="14">
        <v>40</v>
      </c>
      <c r="V131" s="25">
        <v>0</v>
      </c>
      <c r="W131" s="31">
        <f t="shared" ref="W131" si="235">SUM(S131:V131)</f>
        <v>191</v>
      </c>
      <c r="X131" s="18">
        <v>1</v>
      </c>
      <c r="Y131" s="21">
        <v>0</v>
      </c>
      <c r="Z131" s="14">
        <v>14</v>
      </c>
      <c r="AA131" s="25">
        <v>0</v>
      </c>
      <c r="AB131" s="31">
        <f t="shared" ref="AB131" si="236">SUM(X131:AA131)</f>
        <v>15</v>
      </c>
      <c r="AC131" s="18">
        <f t="shared" ref="AC131" si="237">S131+X131</f>
        <v>26</v>
      </c>
      <c r="AD131" s="21">
        <f t="shared" ref="AD131" si="238">T131+Y131</f>
        <v>126</v>
      </c>
      <c r="AE131" s="14">
        <f t="shared" ref="AE131" si="239">U131+Z131</f>
        <v>54</v>
      </c>
      <c r="AF131" s="25">
        <f t="shared" ref="AF131" si="240">V131+AA131</f>
        <v>0</v>
      </c>
      <c r="AG131" s="29">
        <f t="shared" ref="AG131" si="241">W131+AB131</f>
        <v>206</v>
      </c>
      <c r="AH131" s="57">
        <f t="shared" ref="AH131" si="242">AG131/F131</f>
        <v>9.3086308178942617E-2</v>
      </c>
      <c r="AI131" s="37">
        <v>1895</v>
      </c>
      <c r="AJ131" s="38">
        <f t="shared" ref="AJ131" si="243">AI131/(AI131+AO131)</f>
        <v>0.85630366018978765</v>
      </c>
      <c r="AK131" s="39">
        <f t="shared" ref="AK131" si="244">AQ131-AI131</f>
        <v>196</v>
      </c>
      <c r="AL131" s="40">
        <f t="shared" ref="AL131" si="245">AK131/(AI131+AO131)</f>
        <v>8.8567555354722091E-2</v>
      </c>
      <c r="AM131" s="41">
        <v>122</v>
      </c>
      <c r="AN131" s="42">
        <f t="shared" ref="AN131" si="246">AM131/(AQ131+AM131)</f>
        <v>5.5128784455490284E-2</v>
      </c>
      <c r="AO131" s="32">
        <v>318</v>
      </c>
      <c r="AP131" s="46">
        <f t="shared" ref="AP131" si="247">AO131/(AO131+AI131)</f>
        <v>0.14369633981021238</v>
      </c>
      <c r="AQ131" s="29">
        <v>2091</v>
      </c>
      <c r="AR131" s="43">
        <f t="shared" ref="AR131" si="248">AQ131/(AQ131+AM131)</f>
        <v>0.9448712155445097</v>
      </c>
      <c r="AS131" s="32">
        <f t="shared" ref="AS131" si="249">SUM(AQ120:AQ131)</f>
        <v>20651</v>
      </c>
      <c r="AT131" s="60" cm="1">
        <f t="array" ref="AT131">AS131/(SUM(AM120:AM131+AQ120:AQ131))</f>
        <v>0.93932226518080508</v>
      </c>
      <c r="AU131" s="52">
        <v>161</v>
      </c>
      <c r="AV131" s="51">
        <v>415</v>
      </c>
      <c r="AW131" s="53">
        <v>329</v>
      </c>
      <c r="AX131" s="16">
        <f t="shared" ref="AX131:AX136" si="250">SUM(AU131:AW131)</f>
        <v>905</v>
      </c>
      <c r="AY131" s="16">
        <f t="shared" si="153"/>
        <v>1308</v>
      </c>
      <c r="AZ131" s="17">
        <f t="shared" ref="AZ131:AZ136" si="251">AX131/(AY131+AX131)</f>
        <v>0.40894713059195664</v>
      </c>
      <c r="BA131" s="52">
        <f t="shared" ref="BA131" si="252">SUM(AU120:AU131)</f>
        <v>577</v>
      </c>
      <c r="BB131" s="51">
        <f t="shared" ref="BB131" si="253">SUM(AV120:AV131)</f>
        <v>2243</v>
      </c>
      <c r="BC131" s="53">
        <f t="shared" ref="BC131" si="254">SUM(AW120:AW131)</f>
        <v>3067</v>
      </c>
      <c r="BD131" s="33">
        <f t="shared" ref="BD131" si="255">SUM(AX120:AX131)</f>
        <v>5887</v>
      </c>
      <c r="BE131" s="61">
        <f t="shared" ref="BE131" si="256">BD131/(SUM(AX120:AX131)+SUM(AY120:AY131))</f>
        <v>0.26777348191949057</v>
      </c>
      <c r="BF131" s="25">
        <v>158</v>
      </c>
      <c r="BG131" s="25">
        <v>80</v>
      </c>
      <c r="BH131" s="25">
        <v>40</v>
      </c>
      <c r="BI131" s="25">
        <v>7</v>
      </c>
      <c r="BJ131" s="25">
        <v>11</v>
      </c>
      <c r="BK131" s="171">
        <v>215</v>
      </c>
      <c r="BL131" s="172">
        <f t="shared" si="115"/>
        <v>9.7153185720741081E-2</v>
      </c>
      <c r="BM131" s="171">
        <f t="shared" si="99"/>
        <v>2234</v>
      </c>
      <c r="BN131" s="172">
        <f t="shared" si="152"/>
        <v>0.10161473732090061</v>
      </c>
    </row>
    <row r="132" spans="1:84" x14ac:dyDescent="0.3">
      <c r="A132" s="74">
        <v>44835</v>
      </c>
      <c r="B132" s="19">
        <v>349</v>
      </c>
      <c r="C132" s="22">
        <v>234</v>
      </c>
      <c r="D132" s="24">
        <v>971</v>
      </c>
      <c r="E132" s="26">
        <v>35</v>
      </c>
      <c r="F132" s="29">
        <f t="shared" ref="F132" si="257">SUM(B132:E132)</f>
        <v>1589</v>
      </c>
      <c r="G132" s="33">
        <f t="shared" ref="G132" si="258">SUM(C132:E132)</f>
        <v>1240</v>
      </c>
      <c r="H132" s="34">
        <f t="shared" ref="H132" si="259">B132</f>
        <v>349</v>
      </c>
      <c r="I132" s="33">
        <f t="shared" ref="I132" si="260">SUM(F121:F132)</f>
        <v>21960</v>
      </c>
      <c r="J132" s="33">
        <f t="shared" ref="J132" si="261">SUM(G121:G132)</f>
        <v>16918</v>
      </c>
      <c r="K132" s="33">
        <f t="shared" ref="K132" si="262">SUM(H121:H132)</f>
        <v>5042</v>
      </c>
      <c r="L132" s="35">
        <f t="shared" ref="L132" si="263">I132/12</f>
        <v>1830</v>
      </c>
      <c r="M132" s="35">
        <f t="shared" ref="M132" si="264">J132/12</f>
        <v>1409.8333333333333</v>
      </c>
      <c r="N132" s="36">
        <f t="shared" ref="N132" si="265">K132/12</f>
        <v>420.16666666666669</v>
      </c>
      <c r="O132" s="20">
        <f t="shared" ref="O132" si="266">B132/$F132</f>
        <v>0.21963499056010069</v>
      </c>
      <c r="P132" s="23">
        <f t="shared" ref="P132" si="267">C132/$F132</f>
        <v>0.14726242920075519</v>
      </c>
      <c r="Q132" s="15">
        <f t="shared" ref="Q132" si="268">D132/$F132</f>
        <v>0.6110761485210825</v>
      </c>
      <c r="R132" s="27">
        <f t="shared" ref="R132" si="269">E132/$F132</f>
        <v>2.2026431718061675E-2</v>
      </c>
      <c r="S132" s="18">
        <v>4</v>
      </c>
      <c r="T132" s="21">
        <v>0</v>
      </c>
      <c r="U132" s="14">
        <v>48</v>
      </c>
      <c r="V132" s="25">
        <v>0</v>
      </c>
      <c r="W132" s="31">
        <f t="shared" ref="W132" si="270">SUM(S132:V132)</f>
        <v>52</v>
      </c>
      <c r="X132" s="18">
        <v>0</v>
      </c>
      <c r="Y132" s="21">
        <v>0</v>
      </c>
      <c r="Z132" s="14">
        <v>4</v>
      </c>
      <c r="AA132" s="25">
        <v>0</v>
      </c>
      <c r="AB132" s="31">
        <f t="shared" ref="AB132" si="271">SUM(X132:AA132)</f>
        <v>4</v>
      </c>
      <c r="AC132" s="18">
        <f t="shared" ref="AC132" si="272">S132+X132</f>
        <v>4</v>
      </c>
      <c r="AD132" s="21">
        <f t="shared" ref="AD132" si="273">T132+Y132</f>
        <v>0</v>
      </c>
      <c r="AE132" s="14">
        <f t="shared" ref="AE132" si="274">U132+Z132</f>
        <v>52</v>
      </c>
      <c r="AF132" s="25">
        <f t="shared" ref="AF132" si="275">V132+AA132</f>
        <v>0</v>
      </c>
      <c r="AG132" s="29">
        <f t="shared" ref="AG132" si="276">W132+AB132</f>
        <v>56</v>
      </c>
      <c r="AH132" s="57">
        <f t="shared" ref="AH132" si="277">AG132/F132</f>
        <v>3.5242290748898682E-2</v>
      </c>
      <c r="AI132" s="37">
        <v>1198</v>
      </c>
      <c r="AJ132" s="38">
        <f t="shared" ref="AJ132" si="278">AI132/(AI132+AO132)</f>
        <v>0.75393329137822529</v>
      </c>
      <c r="AK132" s="39">
        <f t="shared" ref="AK132" si="279">AQ132-AI132</f>
        <v>270</v>
      </c>
      <c r="AL132" s="40">
        <f t="shared" ref="AL132" si="280">AK132/(AI132+AO132)</f>
        <v>0.16991818753933291</v>
      </c>
      <c r="AM132" s="41">
        <v>121</v>
      </c>
      <c r="AN132" s="42">
        <f t="shared" ref="AN132" si="281">AM132/(AQ132+AM132)</f>
        <v>7.6148521082441786E-2</v>
      </c>
      <c r="AO132" s="32">
        <v>391</v>
      </c>
      <c r="AP132" s="46">
        <f t="shared" ref="AP132" si="282">AO132/(AO132+AI132)</f>
        <v>0.24606670862177471</v>
      </c>
      <c r="AQ132" s="29">
        <v>1468</v>
      </c>
      <c r="AR132" s="43">
        <f t="shared" ref="AR132" si="283">AQ132/(AQ132+AM132)</f>
        <v>0.92385147891755826</v>
      </c>
      <c r="AS132" s="32">
        <f t="shared" ref="AS132" si="284">SUM(AQ121:AQ132)</f>
        <v>20624</v>
      </c>
      <c r="AT132" s="60" cm="1">
        <f t="array" ref="AT132">AS132/(SUM(AM121:AM132+AQ121:AQ132))</f>
        <v>0.93916211293260476</v>
      </c>
      <c r="AU132" s="52">
        <v>2</v>
      </c>
      <c r="AV132" s="51">
        <v>212</v>
      </c>
      <c r="AW132" s="53">
        <v>190</v>
      </c>
      <c r="AX132" s="16">
        <f t="shared" si="250"/>
        <v>404</v>
      </c>
      <c r="AY132" s="16">
        <f t="shared" si="153"/>
        <v>1185</v>
      </c>
      <c r="AZ132" s="17">
        <f t="shared" si="251"/>
        <v>0.25424795468848332</v>
      </c>
      <c r="BA132" s="52">
        <f t="shared" ref="BA132" si="285">SUM(AU121:AU132)</f>
        <v>568</v>
      </c>
      <c r="BB132" s="51">
        <f t="shared" ref="BB132" si="286">SUM(AV121:AV132)</f>
        <v>2313</v>
      </c>
      <c r="BC132" s="53">
        <f t="shared" ref="BC132" si="287">SUM(AW121:AW132)</f>
        <v>3040</v>
      </c>
      <c r="BD132" s="33">
        <f t="shared" ref="BD132" si="288">SUM(AX121:AX132)</f>
        <v>5921</v>
      </c>
      <c r="BE132" s="61">
        <f t="shared" ref="BE132:BE137" si="289">BD132/(SUM(AX121:AX132)+SUM(AY121:AY132))</f>
        <v>0.26962659380692167</v>
      </c>
      <c r="BF132" s="25">
        <v>175</v>
      </c>
      <c r="BG132" s="25">
        <v>96</v>
      </c>
      <c r="BH132" s="25">
        <v>36</v>
      </c>
      <c r="BI132" s="25">
        <v>39</v>
      </c>
      <c r="BJ132" s="25">
        <v>16</v>
      </c>
      <c r="BK132" s="171">
        <v>218</v>
      </c>
      <c r="BL132" s="172">
        <f t="shared" ref="BL132:BL137" si="290">BK132/F132</f>
        <v>0.13719320327249843</v>
      </c>
      <c r="BM132" s="171">
        <f t="shared" ref="BM132:BM137" si="291">SUM(BK121:BK132)</f>
        <v>2223</v>
      </c>
      <c r="BN132" s="172">
        <f t="shared" si="152"/>
        <v>0.10122950819672132</v>
      </c>
    </row>
    <row r="133" spans="1:84" ht="12.75" customHeight="1" x14ac:dyDescent="0.3">
      <c r="A133" s="74">
        <v>44866</v>
      </c>
      <c r="B133" s="19">
        <v>499</v>
      </c>
      <c r="C133" s="22">
        <v>270</v>
      </c>
      <c r="D133" s="24">
        <v>1093</v>
      </c>
      <c r="E133" s="26">
        <v>99</v>
      </c>
      <c r="F133" s="29">
        <f t="shared" ref="F133" si="292">SUM(B133:E133)</f>
        <v>1961</v>
      </c>
      <c r="G133" s="33">
        <f t="shared" ref="G133" si="293">SUM(C133:E133)</f>
        <v>1462</v>
      </c>
      <c r="H133" s="34">
        <f t="shared" ref="H133" si="294">B133</f>
        <v>499</v>
      </c>
      <c r="I133" s="33">
        <f t="shared" ref="I133" si="295">SUM(F122:F133)</f>
        <v>21733</v>
      </c>
      <c r="J133" s="33">
        <f t="shared" ref="J133" si="296">SUM(G122:G133)</f>
        <v>16701</v>
      </c>
      <c r="K133" s="33">
        <f t="shared" ref="K133" si="297">SUM(H122:H133)</f>
        <v>5032</v>
      </c>
      <c r="L133" s="35">
        <f t="shared" ref="L133" si="298">I133/12</f>
        <v>1811.0833333333333</v>
      </c>
      <c r="M133" s="35">
        <f t="shared" ref="M133" si="299">J133/12</f>
        <v>1391.75</v>
      </c>
      <c r="N133" s="36">
        <f t="shared" ref="N133" si="300">K133/12</f>
        <v>419.33333333333331</v>
      </c>
      <c r="O133" s="20">
        <f t="shared" ref="O133" si="301">B133/$F133</f>
        <v>0.25446200917899031</v>
      </c>
      <c r="P133" s="23">
        <f t="shared" ref="P133" si="302">C133/$F133</f>
        <v>0.13768485466598673</v>
      </c>
      <c r="Q133" s="15">
        <f t="shared" ref="Q133" si="303">D133/$F133</f>
        <v>0.55736868944416118</v>
      </c>
      <c r="R133" s="27">
        <f t="shared" ref="R133" si="304">E133/$F133</f>
        <v>5.0484446710861802E-2</v>
      </c>
      <c r="S133" s="18">
        <v>21</v>
      </c>
      <c r="T133" s="21">
        <v>0</v>
      </c>
      <c r="U133" s="14">
        <v>67</v>
      </c>
      <c r="V133" s="25">
        <v>0</v>
      </c>
      <c r="W133" s="31">
        <f t="shared" ref="W133" si="305">SUM(S133:V133)</f>
        <v>88</v>
      </c>
      <c r="X133" s="18">
        <v>0</v>
      </c>
      <c r="Y133" s="21">
        <v>0</v>
      </c>
      <c r="Z133" s="14">
        <v>10</v>
      </c>
      <c r="AA133" s="25">
        <v>0</v>
      </c>
      <c r="AB133" s="31">
        <f t="shared" ref="AB133" si="306">SUM(X133:AA133)</f>
        <v>10</v>
      </c>
      <c r="AC133" s="18">
        <f t="shared" ref="AC133" si="307">S133+X133</f>
        <v>21</v>
      </c>
      <c r="AD133" s="21">
        <f t="shared" ref="AD133" si="308">T133+Y133</f>
        <v>0</v>
      </c>
      <c r="AE133" s="14">
        <f t="shared" ref="AE133" si="309">U133+Z133</f>
        <v>77</v>
      </c>
      <c r="AF133" s="25">
        <f t="shared" ref="AF133" si="310">V133+AA133</f>
        <v>0</v>
      </c>
      <c r="AG133" s="29">
        <f t="shared" ref="AG133" si="311">W133+AB133</f>
        <v>98</v>
      </c>
      <c r="AH133" s="57">
        <f t="shared" ref="AH133" si="312">AG133/F133</f>
        <v>4.9974502804691484E-2</v>
      </c>
      <c r="AI133" s="37">
        <v>1646</v>
      </c>
      <c r="AJ133" s="38">
        <f t="shared" ref="AJ133" si="313">AI133/(AI133+AO133)</f>
        <v>0.83936766955634878</v>
      </c>
      <c r="AK133" s="39">
        <f t="shared" ref="AK133" si="314">AQ133-AI133</f>
        <v>203</v>
      </c>
      <c r="AL133" s="40">
        <f t="shared" ref="AL133" si="315">AK133/(AI133+AO133)</f>
        <v>0.10351861295257522</v>
      </c>
      <c r="AM133" s="41">
        <v>112</v>
      </c>
      <c r="AN133" s="42">
        <f t="shared" ref="AN133" si="316">AM133/(AQ133+AM133)</f>
        <v>5.711371749107598E-2</v>
      </c>
      <c r="AO133" s="32">
        <v>315</v>
      </c>
      <c r="AP133" s="46">
        <f t="shared" ref="AP133" si="317">AO133/(AO133+AI133)</f>
        <v>0.16063233044365119</v>
      </c>
      <c r="AQ133" s="29">
        <v>1849</v>
      </c>
      <c r="AR133" s="43">
        <f t="shared" ref="AR133" si="318">AQ133/(AQ133+AM133)</f>
        <v>0.94288628250892403</v>
      </c>
      <c r="AS133" s="32">
        <f t="shared" ref="AS133" si="319">SUM(AQ122:AQ133)</f>
        <v>20431</v>
      </c>
      <c r="AT133" s="60" cm="1">
        <f t="array" ref="AT133">AS133/(SUM(AM122:AM133+AQ122:AQ133))</f>
        <v>0.9400911056918051</v>
      </c>
      <c r="AU133" s="52">
        <v>33</v>
      </c>
      <c r="AV133" s="51">
        <v>173</v>
      </c>
      <c r="AW133" s="53">
        <v>265</v>
      </c>
      <c r="AX133" s="16">
        <f t="shared" si="250"/>
        <v>471</v>
      </c>
      <c r="AY133" s="16">
        <f t="shared" si="153"/>
        <v>1490</v>
      </c>
      <c r="AZ133" s="17">
        <f t="shared" si="251"/>
        <v>0.24018357980622132</v>
      </c>
      <c r="BA133" s="52">
        <f t="shared" ref="BA133" si="320">SUM(AU122:AU133)</f>
        <v>577</v>
      </c>
      <c r="BB133" s="51">
        <f t="shared" ref="BB133" si="321">SUM(AV122:AV133)</f>
        <v>2214</v>
      </c>
      <c r="BC133" s="53">
        <f t="shared" ref="BC133" si="322">SUM(AW122:AW133)</f>
        <v>3115</v>
      </c>
      <c r="BD133" s="33">
        <f t="shared" ref="BD133" si="323">SUM(AX122:AX133)</f>
        <v>5906</v>
      </c>
      <c r="BE133" s="61">
        <f t="shared" si="289"/>
        <v>0.27175263424285651</v>
      </c>
      <c r="BF133" s="25">
        <v>307</v>
      </c>
      <c r="BG133" s="25">
        <v>112</v>
      </c>
      <c r="BH133" s="25">
        <v>122</v>
      </c>
      <c r="BI133" s="25">
        <v>57</v>
      </c>
      <c r="BJ133" s="25">
        <v>11</v>
      </c>
      <c r="BK133" s="171">
        <v>362</v>
      </c>
      <c r="BL133" s="172">
        <f t="shared" si="290"/>
        <v>0.18459969403365631</v>
      </c>
      <c r="BM133" s="171">
        <f t="shared" si="291"/>
        <v>2368</v>
      </c>
      <c r="BN133" s="172">
        <f t="shared" si="152"/>
        <v>0.10895872636083376</v>
      </c>
    </row>
    <row r="134" spans="1:84" x14ac:dyDescent="0.3">
      <c r="A134" s="74">
        <v>44896</v>
      </c>
      <c r="B134" s="19">
        <v>287</v>
      </c>
      <c r="C134" s="22">
        <v>282</v>
      </c>
      <c r="D134" s="24">
        <v>709</v>
      </c>
      <c r="E134" s="26">
        <v>24</v>
      </c>
      <c r="F134" s="29">
        <f t="shared" ref="F134" si="324">SUM(B134:E134)</f>
        <v>1302</v>
      </c>
      <c r="G134" s="33">
        <f t="shared" ref="G134" si="325">SUM(C134:E134)</f>
        <v>1015</v>
      </c>
      <c r="H134" s="34">
        <f t="shared" ref="H134" si="326">B134</f>
        <v>287</v>
      </c>
      <c r="I134" s="33">
        <f t="shared" ref="I134" si="327">SUM(F123:F134)</f>
        <v>21301</v>
      </c>
      <c r="J134" s="33">
        <f t="shared" ref="J134" si="328">SUM(G123:G134)</f>
        <v>16462</v>
      </c>
      <c r="K134" s="33">
        <f t="shared" ref="K134" si="329">SUM(H123:H134)</f>
        <v>4839</v>
      </c>
      <c r="L134" s="35">
        <f t="shared" ref="L134" si="330">I134/12</f>
        <v>1775.0833333333333</v>
      </c>
      <c r="M134" s="35">
        <f t="shared" ref="M134" si="331">J134/12</f>
        <v>1371.8333333333333</v>
      </c>
      <c r="N134" s="36">
        <f t="shared" ref="N134" si="332">K134/12</f>
        <v>403.25</v>
      </c>
      <c r="O134" s="20">
        <f t="shared" ref="O134" si="333">B134/$F134</f>
        <v>0.22043010752688172</v>
      </c>
      <c r="P134" s="23">
        <f t="shared" ref="P134" si="334">C134/$F134</f>
        <v>0.21658986175115208</v>
      </c>
      <c r="Q134" s="15">
        <f t="shared" ref="Q134" si="335">D134/$F134</f>
        <v>0.54454685099846389</v>
      </c>
      <c r="R134" s="27">
        <f t="shared" ref="R134" si="336">E134/$F134</f>
        <v>1.8433179723502304E-2</v>
      </c>
      <c r="S134" s="18">
        <v>20</v>
      </c>
      <c r="T134" s="21">
        <v>0</v>
      </c>
      <c r="U134" s="14">
        <v>56</v>
      </c>
      <c r="V134" s="25">
        <v>0</v>
      </c>
      <c r="W134" s="31">
        <f t="shared" ref="W134" si="337">SUM(S134:V134)</f>
        <v>76</v>
      </c>
      <c r="X134" s="18">
        <v>2</v>
      </c>
      <c r="Y134" s="21">
        <v>0</v>
      </c>
      <c r="Z134" s="14">
        <v>10</v>
      </c>
      <c r="AA134" s="25">
        <v>0</v>
      </c>
      <c r="AB134" s="31">
        <f t="shared" ref="AB134" si="338">SUM(X134:AA134)</f>
        <v>12</v>
      </c>
      <c r="AC134" s="18">
        <f t="shared" ref="AC134" si="339">S134+X134</f>
        <v>22</v>
      </c>
      <c r="AD134" s="21">
        <f t="shared" ref="AD134" si="340">T134+Y134</f>
        <v>0</v>
      </c>
      <c r="AE134" s="14">
        <f t="shared" ref="AE134" si="341">U134+Z134</f>
        <v>66</v>
      </c>
      <c r="AF134" s="25">
        <f t="shared" ref="AF134" si="342">V134+AA134</f>
        <v>0</v>
      </c>
      <c r="AG134" s="29">
        <f t="shared" ref="AG134" si="343">W134+AB134</f>
        <v>88</v>
      </c>
      <c r="AH134" s="57">
        <f t="shared" ref="AH134" si="344">AG134/F134</f>
        <v>6.7588325652841785E-2</v>
      </c>
      <c r="AI134" s="37">
        <v>1089</v>
      </c>
      <c r="AJ134" s="38">
        <f t="shared" ref="AJ134" si="345">AI134/(AI134+AO134)</f>
        <v>0.83640552995391704</v>
      </c>
      <c r="AK134" s="39">
        <f t="shared" ref="AK134" si="346">AQ134-AI134</f>
        <v>136</v>
      </c>
      <c r="AL134" s="40">
        <f t="shared" ref="AL134" si="347">AK134/(AI134+AO134)</f>
        <v>0.10445468509984639</v>
      </c>
      <c r="AM134" s="41">
        <v>77</v>
      </c>
      <c r="AN134" s="42">
        <f t="shared" ref="AN134" si="348">AM134/(AQ134+AM134)</f>
        <v>5.9139784946236562E-2</v>
      </c>
      <c r="AO134" s="32">
        <v>213</v>
      </c>
      <c r="AP134" s="46">
        <f t="shared" ref="AP134" si="349">AO134/(AO134+AI134)</f>
        <v>0.16359447004608296</v>
      </c>
      <c r="AQ134" s="29">
        <v>1225</v>
      </c>
      <c r="AR134" s="43">
        <f t="shared" ref="AR134" si="350">AQ134/(AQ134+AM134)</f>
        <v>0.94086021505376349</v>
      </c>
      <c r="AS134" s="32">
        <f t="shared" ref="AS134" si="351">SUM(AQ123:AQ134)</f>
        <v>20022</v>
      </c>
      <c r="AT134" s="60" cm="1">
        <f t="array" ref="AT134">AS134/(SUM(AM123:AM134+AQ123:AQ134))</f>
        <v>0.93995587061640296</v>
      </c>
      <c r="AU134" s="52">
        <v>44</v>
      </c>
      <c r="AV134" s="51">
        <v>189</v>
      </c>
      <c r="AW134" s="53">
        <v>160</v>
      </c>
      <c r="AX134" s="16">
        <f t="shared" si="250"/>
        <v>393</v>
      </c>
      <c r="AY134" s="16">
        <f t="shared" ref="AY134" si="352">F134-(AX134)</f>
        <v>909</v>
      </c>
      <c r="AZ134" s="17">
        <f t="shared" si="251"/>
        <v>0.30184331797235026</v>
      </c>
      <c r="BA134" s="52">
        <f t="shared" ref="BA134" si="353">SUM(AU123:AU134)</f>
        <v>595</v>
      </c>
      <c r="BB134" s="51">
        <f t="shared" ref="BB134" si="354">SUM(AV123:AV134)</f>
        <v>2275</v>
      </c>
      <c r="BC134" s="53">
        <f t="shared" ref="BC134" si="355">SUM(AW123:AW134)</f>
        <v>3063</v>
      </c>
      <c r="BD134" s="33">
        <f t="shared" ref="BD134" si="356">SUM(AX123:AX134)</f>
        <v>5933</v>
      </c>
      <c r="BE134" s="61">
        <f t="shared" si="289"/>
        <v>0.27853152434158018</v>
      </c>
      <c r="BF134" s="25">
        <v>202</v>
      </c>
      <c r="BG134" s="25">
        <v>66</v>
      </c>
      <c r="BH134" s="25">
        <v>36</v>
      </c>
      <c r="BI134" s="25">
        <v>16</v>
      </c>
      <c r="BJ134" s="25">
        <v>15</v>
      </c>
      <c r="BK134" s="171">
        <v>214</v>
      </c>
      <c r="BL134" s="172">
        <f t="shared" si="290"/>
        <v>0.16436251920122888</v>
      </c>
      <c r="BM134" s="171">
        <f t="shared" si="291"/>
        <v>2358</v>
      </c>
      <c r="BN134" s="172">
        <f t="shared" si="152"/>
        <v>0.11069902821463781</v>
      </c>
    </row>
    <row r="135" spans="1:84" x14ac:dyDescent="0.3">
      <c r="A135" s="74">
        <v>44927</v>
      </c>
      <c r="B135" s="19">
        <v>243</v>
      </c>
      <c r="C135" s="22">
        <v>244</v>
      </c>
      <c r="D135" s="24">
        <v>559</v>
      </c>
      <c r="E135" s="26">
        <v>18</v>
      </c>
      <c r="F135" s="29">
        <f t="shared" ref="F135" si="357">SUM(B135:E135)</f>
        <v>1064</v>
      </c>
      <c r="G135" s="33">
        <f t="shared" ref="G135" si="358">SUM(C135:E135)</f>
        <v>821</v>
      </c>
      <c r="H135" s="34">
        <f t="shared" ref="H135" si="359">B135</f>
        <v>243</v>
      </c>
      <c r="I135" s="33">
        <f t="shared" ref="I135" si="360">SUM(F124:F135)</f>
        <v>21163</v>
      </c>
      <c r="J135" s="33">
        <f t="shared" ref="J135" si="361">SUM(G124:G135)</f>
        <v>16444</v>
      </c>
      <c r="K135" s="33">
        <f t="shared" ref="K135" si="362">SUM(H124:H135)</f>
        <v>4719</v>
      </c>
      <c r="L135" s="35">
        <f t="shared" ref="L135" si="363">I135/12</f>
        <v>1763.5833333333333</v>
      </c>
      <c r="M135" s="35">
        <f t="shared" ref="M135" si="364">J135/12</f>
        <v>1370.3333333333333</v>
      </c>
      <c r="N135" s="36">
        <f t="shared" ref="N135" si="365">K135/12</f>
        <v>393.25</v>
      </c>
      <c r="O135" s="20">
        <f t="shared" ref="O135" si="366">B135/$F135</f>
        <v>0.22838345864661655</v>
      </c>
      <c r="P135" s="23">
        <f t="shared" ref="P135" si="367">C135/$F135</f>
        <v>0.22932330827067668</v>
      </c>
      <c r="Q135" s="15">
        <f t="shared" ref="Q135" si="368">D135/$F135</f>
        <v>0.52537593984962405</v>
      </c>
      <c r="R135" s="27">
        <f t="shared" ref="R135" si="369">E135/$F135</f>
        <v>1.6917293233082706E-2</v>
      </c>
      <c r="S135" s="18">
        <v>4</v>
      </c>
      <c r="T135" s="21">
        <v>111</v>
      </c>
      <c r="U135" s="14">
        <v>24</v>
      </c>
      <c r="V135" s="25">
        <v>0</v>
      </c>
      <c r="W135" s="31">
        <f t="shared" ref="W135" si="370">SUM(S135:V135)</f>
        <v>139</v>
      </c>
      <c r="X135" s="18">
        <v>0</v>
      </c>
      <c r="Y135" s="21">
        <v>0</v>
      </c>
      <c r="Z135" s="14">
        <v>0</v>
      </c>
      <c r="AA135" s="25">
        <v>0</v>
      </c>
      <c r="AB135" s="31">
        <f t="shared" ref="AB135" si="371">SUM(X135:AA135)</f>
        <v>0</v>
      </c>
      <c r="AC135" s="18">
        <f t="shared" ref="AC135" si="372">S135+X135</f>
        <v>4</v>
      </c>
      <c r="AD135" s="21">
        <f t="shared" ref="AD135" si="373">T135+Y135</f>
        <v>111</v>
      </c>
      <c r="AE135" s="14">
        <f t="shared" ref="AE135" si="374">U135+Z135</f>
        <v>24</v>
      </c>
      <c r="AF135" s="25">
        <f t="shared" ref="AF135" si="375">V135+AA135</f>
        <v>0</v>
      </c>
      <c r="AG135" s="29">
        <f t="shared" ref="AG135" si="376">W135+AB135</f>
        <v>139</v>
      </c>
      <c r="AH135" s="57">
        <f t="shared" ref="AH135" si="377">AG135/F135</f>
        <v>0.13063909774436092</v>
      </c>
      <c r="AI135" s="37">
        <v>817</v>
      </c>
      <c r="AJ135" s="38">
        <f t="shared" ref="AJ135" si="378">AI135/(AI135+AO135)</f>
        <v>0.7678571428571429</v>
      </c>
      <c r="AK135" s="39">
        <f t="shared" ref="AK135" si="379">AQ135-AI135</f>
        <v>247</v>
      </c>
      <c r="AL135" s="40">
        <f t="shared" ref="AL135" si="380">AK135/(AI135+AO135)</f>
        <v>0.23214285714285715</v>
      </c>
      <c r="AM135" s="41">
        <v>76</v>
      </c>
      <c r="AN135" s="42">
        <f t="shared" ref="AN135" si="381">AM135/(AQ135+AM135)</f>
        <v>6.6666666666666666E-2</v>
      </c>
      <c r="AO135" s="32">
        <v>247</v>
      </c>
      <c r="AP135" s="46">
        <f t="shared" ref="AP135" si="382">AO135/(AO135+AI135)</f>
        <v>0.23214285714285715</v>
      </c>
      <c r="AQ135" s="29">
        <v>1064</v>
      </c>
      <c r="AR135" s="43">
        <f t="shared" ref="AR135" si="383">AQ135/(AQ135+AM135)</f>
        <v>0.93333333333333335</v>
      </c>
      <c r="AS135" s="32">
        <f t="shared" ref="AS135" si="384">SUM(AQ124:AQ135)</f>
        <v>19935</v>
      </c>
      <c r="AT135" s="60" cm="1">
        <f t="array" ref="AT135">AS135/(SUM(AM124:AM135+AQ124:AQ135))</f>
        <v>0.93860351240642215</v>
      </c>
      <c r="AU135" s="52">
        <v>19</v>
      </c>
      <c r="AV135" s="51">
        <v>71</v>
      </c>
      <c r="AW135" s="53">
        <v>211</v>
      </c>
      <c r="AX135" s="16">
        <f t="shared" si="250"/>
        <v>301</v>
      </c>
      <c r="AY135" s="16">
        <f t="shared" ref="AY135" si="385">F135-(AX135)</f>
        <v>763</v>
      </c>
      <c r="AZ135" s="17">
        <f t="shared" si="251"/>
        <v>0.28289473684210525</v>
      </c>
      <c r="BA135" s="52">
        <f t="shared" ref="BA135" si="386">SUM(AU124:AU135)</f>
        <v>581</v>
      </c>
      <c r="BB135" s="51">
        <f t="shared" ref="BB135" si="387">SUM(AV124:AV135)</f>
        <v>2221</v>
      </c>
      <c r="BC135" s="53">
        <f t="shared" ref="BC135" si="388">SUM(AW124:AW135)</f>
        <v>3097</v>
      </c>
      <c r="BD135" s="33">
        <f t="shared" ref="BD135" si="389">SUM(AX124:AX135)</f>
        <v>5899</v>
      </c>
      <c r="BE135" s="61">
        <f t="shared" si="289"/>
        <v>0.27874119926286445</v>
      </c>
      <c r="BF135" s="25">
        <v>74</v>
      </c>
      <c r="BG135" s="25">
        <v>38</v>
      </c>
      <c r="BH135" s="25">
        <v>34</v>
      </c>
      <c r="BI135" s="25">
        <v>1</v>
      </c>
      <c r="BJ135" s="25">
        <v>5</v>
      </c>
      <c r="BK135" s="171">
        <v>114</v>
      </c>
      <c r="BL135" s="172">
        <f t="shared" si="290"/>
        <v>0.10714285714285714</v>
      </c>
      <c r="BM135" s="171">
        <f t="shared" si="291"/>
        <v>2384</v>
      </c>
      <c r="BN135" s="172">
        <f t="shared" si="152"/>
        <v>0.11264943533525493</v>
      </c>
    </row>
    <row r="136" spans="1:84" x14ac:dyDescent="0.3">
      <c r="A136" s="74">
        <v>44958</v>
      </c>
      <c r="B136" s="19">
        <v>331</v>
      </c>
      <c r="C136" s="22">
        <v>142</v>
      </c>
      <c r="D136" s="24">
        <v>632</v>
      </c>
      <c r="E136" s="26">
        <v>184</v>
      </c>
      <c r="F136" s="29">
        <f t="shared" ref="F136" si="390">SUM(B136:E136)</f>
        <v>1289</v>
      </c>
      <c r="G136" s="33">
        <f t="shared" ref="G136" si="391">SUM(C136:E136)</f>
        <v>958</v>
      </c>
      <c r="H136" s="34">
        <f t="shared" ref="H136" si="392">B136</f>
        <v>331</v>
      </c>
      <c r="I136" s="33">
        <f t="shared" ref="I136" si="393">SUM(F125:F136)</f>
        <v>20811</v>
      </c>
      <c r="J136" s="33">
        <f t="shared" ref="J136" si="394">SUM(G125:G136)</f>
        <v>16222</v>
      </c>
      <c r="K136" s="33">
        <f t="shared" ref="K136" si="395">SUM(H125:H136)</f>
        <v>4589</v>
      </c>
      <c r="L136" s="35">
        <f t="shared" ref="L136" si="396">I136/12</f>
        <v>1734.25</v>
      </c>
      <c r="M136" s="35">
        <f t="shared" ref="M136" si="397">J136/12</f>
        <v>1351.8333333333333</v>
      </c>
      <c r="N136" s="36">
        <f t="shared" ref="N136" si="398">K136/12</f>
        <v>382.41666666666669</v>
      </c>
      <c r="O136" s="20">
        <f t="shared" ref="O136" si="399">B136/$F136</f>
        <v>0.25678820791311097</v>
      </c>
      <c r="P136" s="23">
        <f t="shared" ref="P136" si="400">C136/$F136</f>
        <v>0.11016291698991466</v>
      </c>
      <c r="Q136" s="15">
        <f t="shared" ref="Q136" si="401">D136/$F136</f>
        <v>0.49030256012412721</v>
      </c>
      <c r="R136" s="27">
        <f t="shared" ref="R136" si="402">E136/$F136</f>
        <v>0.14274631497284718</v>
      </c>
      <c r="S136" s="18">
        <v>17</v>
      </c>
      <c r="T136" s="21">
        <v>20</v>
      </c>
      <c r="U136" s="14">
        <v>16</v>
      </c>
      <c r="V136" s="25">
        <v>0</v>
      </c>
      <c r="W136" s="31">
        <f t="shared" ref="W136" si="403">SUM(S136:V136)</f>
        <v>53</v>
      </c>
      <c r="X136" s="18">
        <v>0</v>
      </c>
      <c r="Y136" s="21">
        <v>0</v>
      </c>
      <c r="Z136" s="14">
        <v>0</v>
      </c>
      <c r="AA136" s="25">
        <v>0</v>
      </c>
      <c r="AB136" s="31">
        <f t="shared" ref="AB136" si="404">SUM(X136:AA136)</f>
        <v>0</v>
      </c>
      <c r="AC136" s="18">
        <f t="shared" ref="AC136" si="405">S136+X136</f>
        <v>17</v>
      </c>
      <c r="AD136" s="21">
        <f t="shared" ref="AD136" si="406">T136+Y136</f>
        <v>20</v>
      </c>
      <c r="AE136" s="14">
        <f t="shared" ref="AE136" si="407">U136+Z136</f>
        <v>16</v>
      </c>
      <c r="AF136" s="25">
        <f t="shared" ref="AF136" si="408">V136+AA136</f>
        <v>0</v>
      </c>
      <c r="AG136" s="29">
        <f t="shared" ref="AG136" si="409">W136+AB136</f>
        <v>53</v>
      </c>
      <c r="AH136" s="57">
        <f t="shared" ref="AH136" si="410">AG136/F136</f>
        <v>4.1117145073700546E-2</v>
      </c>
      <c r="AI136" s="37">
        <v>1012</v>
      </c>
      <c r="AJ136" s="38">
        <f t="shared" ref="AJ136" si="411">AI136/(AI136+AO136)</f>
        <v>0.78510473235065947</v>
      </c>
      <c r="AK136" s="39">
        <f t="shared" ref="AK136" si="412">AQ136-AI136</f>
        <v>219</v>
      </c>
      <c r="AL136" s="40">
        <f t="shared" ref="AL136" si="413">AK136/(AI136+AO136)</f>
        <v>0.16989914662529093</v>
      </c>
      <c r="AM136" s="41">
        <v>58</v>
      </c>
      <c r="AN136" s="42">
        <f t="shared" ref="AN136" si="414">AM136/(AQ136+AM136)</f>
        <v>4.4996121024049651E-2</v>
      </c>
      <c r="AO136" s="32">
        <v>277</v>
      </c>
      <c r="AP136" s="46">
        <f t="shared" ref="AP136" si="415">AO136/(AO136+AI136)</f>
        <v>0.21489526764934058</v>
      </c>
      <c r="AQ136" s="29">
        <v>1231</v>
      </c>
      <c r="AR136" s="43">
        <f t="shared" ref="AR136" si="416">AQ136/(AQ136+AM136)</f>
        <v>0.9550038789759504</v>
      </c>
      <c r="AS136" s="32">
        <f t="shared" ref="AS136" si="417">SUM(AQ125:AQ136)</f>
        <v>19612</v>
      </c>
      <c r="AT136" s="60" cm="1">
        <f t="array" ref="AT136">AS136/(SUM(AM125:AM136+AQ125:AQ136))</f>
        <v>0.93895724613395892</v>
      </c>
      <c r="AU136" s="52">
        <v>20</v>
      </c>
      <c r="AV136" s="51">
        <v>115</v>
      </c>
      <c r="AW136" s="53">
        <v>76</v>
      </c>
      <c r="AX136" s="16">
        <f t="shared" si="250"/>
        <v>211</v>
      </c>
      <c r="AY136" s="16">
        <f t="shared" ref="AY136" si="418">F136-(AX136)</f>
        <v>1078</v>
      </c>
      <c r="AZ136" s="17">
        <f t="shared" si="251"/>
        <v>0.16369278510473234</v>
      </c>
      <c r="BA136" s="52">
        <f t="shared" ref="BA136" si="419">SUM(AU125:AU136)</f>
        <v>587</v>
      </c>
      <c r="BB136" s="51">
        <f t="shared" ref="BB136" si="420">SUM(AV125:AV136)</f>
        <v>2138</v>
      </c>
      <c r="BC136" s="53">
        <f t="shared" ref="BC136" si="421">SUM(AW125:AW136)</f>
        <v>3031</v>
      </c>
      <c r="BD136" s="33">
        <f t="shared" ref="BD136" si="422">SUM(AX125:AX136)</f>
        <v>5756</v>
      </c>
      <c r="BE136" s="61">
        <f t="shared" si="289"/>
        <v>0.27658449858248041</v>
      </c>
      <c r="BF136" s="25">
        <v>227</v>
      </c>
      <c r="BG136" s="25">
        <v>163</v>
      </c>
      <c r="BH136" s="25">
        <v>48</v>
      </c>
      <c r="BI136" s="25">
        <v>15</v>
      </c>
      <c r="BJ136" s="25">
        <v>16</v>
      </c>
      <c r="BK136" s="171">
        <v>247</v>
      </c>
      <c r="BL136" s="172">
        <f t="shared" si="290"/>
        <v>0.19162141194724594</v>
      </c>
      <c r="BM136" s="171">
        <f t="shared" si="291"/>
        <v>2474</v>
      </c>
      <c r="BN136" s="172">
        <f t="shared" si="152"/>
        <v>0.11887943875834894</v>
      </c>
    </row>
    <row r="137" spans="1:84" x14ac:dyDescent="0.3">
      <c r="A137" s="74">
        <v>44986</v>
      </c>
      <c r="B137" s="19">
        <v>426</v>
      </c>
      <c r="C137" s="22">
        <v>202</v>
      </c>
      <c r="D137" s="24">
        <v>1110</v>
      </c>
      <c r="E137" s="26">
        <v>76</v>
      </c>
      <c r="F137" s="29">
        <f t="shared" ref="F137" si="423">SUM(B137:E137)</f>
        <v>1814</v>
      </c>
      <c r="G137" s="33">
        <f t="shared" ref="G137" si="424">SUM(C137:E137)</f>
        <v>1388</v>
      </c>
      <c r="H137" s="34">
        <f t="shared" ref="H137" si="425">B137</f>
        <v>426</v>
      </c>
      <c r="I137" s="33">
        <f t="shared" ref="I137" si="426">SUM(F126:F137)</f>
        <v>20312</v>
      </c>
      <c r="J137" s="33">
        <f t="shared" ref="J137" si="427">SUM(G126:G137)</f>
        <v>15802</v>
      </c>
      <c r="K137" s="33">
        <f t="shared" ref="K137" si="428">SUM(H126:H137)</f>
        <v>4510</v>
      </c>
      <c r="L137" s="35">
        <f t="shared" ref="L137" si="429">I137/12</f>
        <v>1692.6666666666667</v>
      </c>
      <c r="M137" s="35">
        <f t="shared" ref="M137" si="430">J137/12</f>
        <v>1316.8333333333333</v>
      </c>
      <c r="N137" s="36">
        <f t="shared" ref="N137" si="431">K137/12</f>
        <v>375.83333333333331</v>
      </c>
      <c r="O137" s="20">
        <f t="shared" ref="O137" si="432">B137/$F137</f>
        <v>0.2348401323042999</v>
      </c>
      <c r="P137" s="23">
        <f t="shared" ref="P137" si="433">C137/$F137</f>
        <v>0.1113561190738699</v>
      </c>
      <c r="Q137" s="15">
        <f t="shared" ref="Q137" si="434">D137/$F137</f>
        <v>0.61190738699007718</v>
      </c>
      <c r="R137" s="27">
        <f t="shared" ref="R137" si="435">E137/$F137</f>
        <v>4.1896361631753032E-2</v>
      </c>
      <c r="S137" s="18">
        <v>7</v>
      </c>
      <c r="T137" s="21">
        <v>0</v>
      </c>
      <c r="U137" s="14">
        <v>52</v>
      </c>
      <c r="V137" s="25">
        <v>0</v>
      </c>
      <c r="W137" s="31">
        <f t="shared" ref="W137" si="436">SUM(S137:V137)</f>
        <v>59</v>
      </c>
      <c r="X137" s="18">
        <v>0</v>
      </c>
      <c r="Y137" s="21">
        <v>0</v>
      </c>
      <c r="Z137" s="14">
        <v>0</v>
      </c>
      <c r="AA137" s="25">
        <v>0</v>
      </c>
      <c r="AB137" s="31">
        <f t="shared" ref="AB137" si="437">SUM(X137:AA137)</f>
        <v>0</v>
      </c>
      <c r="AC137" s="18">
        <f t="shared" ref="AC137" si="438">S137+X137</f>
        <v>7</v>
      </c>
      <c r="AD137" s="21">
        <f t="shared" ref="AD137" si="439">T137+Y137</f>
        <v>0</v>
      </c>
      <c r="AE137" s="14">
        <f t="shared" ref="AE137" si="440">U137+Z137</f>
        <v>52</v>
      </c>
      <c r="AF137" s="25">
        <f t="shared" ref="AF137" si="441">V137+AA137</f>
        <v>0</v>
      </c>
      <c r="AG137" s="29">
        <f t="shared" ref="AG137" si="442">W137+AB137</f>
        <v>59</v>
      </c>
      <c r="AH137" s="57">
        <f t="shared" ref="AH137" si="443">AG137/F137</f>
        <v>3.252480705622933E-2</v>
      </c>
      <c r="AI137" s="37">
        <v>1586</v>
      </c>
      <c r="AJ137" s="38">
        <f t="shared" ref="AJ137" si="444">AI137/(AI137+AO137)</f>
        <v>0.8743109151047409</v>
      </c>
      <c r="AK137" s="39">
        <f t="shared" ref="AK137" si="445">AQ137-AI137</f>
        <v>128</v>
      </c>
      <c r="AL137" s="40">
        <f t="shared" ref="AL137" si="446">AK137/(AI137+AO137)</f>
        <v>7.0562293274531424E-2</v>
      </c>
      <c r="AM137" s="41">
        <v>100</v>
      </c>
      <c r="AN137" s="42">
        <f t="shared" ref="AN137" si="447">AM137/(AQ137+AM137)</f>
        <v>5.5126791620727672E-2</v>
      </c>
      <c r="AO137" s="32">
        <v>228</v>
      </c>
      <c r="AP137" s="46">
        <f t="shared" ref="AP137" si="448">AO137/(AO137+AI137)</f>
        <v>0.1256890848952591</v>
      </c>
      <c r="AQ137" s="29">
        <v>1714</v>
      </c>
      <c r="AR137" s="43">
        <f t="shared" ref="AR137" si="449">AQ137/(AQ137+AM137)</f>
        <v>0.94487320837927236</v>
      </c>
      <c r="AS137" s="32">
        <f t="shared" ref="AS137" si="450">SUM(AQ126:AQ137)</f>
        <v>19141</v>
      </c>
      <c r="AT137" s="60" cm="1">
        <f t="array" ref="AT137">AS137/(SUM(AM126:AM137+AQ126:AQ137))</f>
        <v>0.93883657053168534</v>
      </c>
      <c r="AU137" s="52">
        <v>97</v>
      </c>
      <c r="AV137" s="51">
        <v>162</v>
      </c>
      <c r="AW137" s="53">
        <v>241</v>
      </c>
      <c r="AX137" s="16">
        <f t="shared" ref="AX137" si="451">SUM(AU137:AW137)</f>
        <v>500</v>
      </c>
      <c r="AY137" s="16">
        <f t="shared" ref="AY137" si="452">F137-(AX137)</f>
        <v>1314</v>
      </c>
      <c r="AZ137" s="17">
        <f t="shared" ref="AZ137" si="453">AX137/(AY137+AX137)</f>
        <v>0.27563395810363839</v>
      </c>
      <c r="BA137" s="52">
        <f t="shared" ref="BA137" si="454">SUM(AU126:AU137)</f>
        <v>546</v>
      </c>
      <c r="BB137" s="51">
        <f t="shared" ref="BB137" si="455">SUM(AV126:AV137)</f>
        <v>1972</v>
      </c>
      <c r="BC137" s="53">
        <f t="shared" ref="BC137" si="456">SUM(AW126:AW137)</f>
        <v>2823</v>
      </c>
      <c r="BD137" s="33">
        <f t="shared" ref="BD137" si="457">SUM(AX126:AX137)</f>
        <v>5341</v>
      </c>
      <c r="BE137" s="61">
        <f t="shared" si="289"/>
        <v>0.26294801102796378</v>
      </c>
      <c r="BF137" s="25">
        <v>265</v>
      </c>
      <c r="BG137" s="25">
        <v>147</v>
      </c>
      <c r="BH137" s="25">
        <v>54</v>
      </c>
      <c r="BI137" s="25">
        <v>52</v>
      </c>
      <c r="BJ137" s="25">
        <v>13</v>
      </c>
      <c r="BK137" s="171">
        <v>312</v>
      </c>
      <c r="BL137" s="172">
        <f t="shared" si="290"/>
        <v>0.17199558985667035</v>
      </c>
      <c r="BM137" s="171">
        <f t="shared" si="291"/>
        <v>2598</v>
      </c>
      <c r="BN137" s="172">
        <f t="shared" si="152"/>
        <v>0.12790468688460024</v>
      </c>
    </row>
    <row r="138" spans="1:84" x14ac:dyDescent="0.3">
      <c r="A138" s="74">
        <v>45017</v>
      </c>
      <c r="B138" s="19">
        <v>350</v>
      </c>
      <c r="C138" s="22">
        <v>69</v>
      </c>
      <c r="D138" s="24">
        <v>826</v>
      </c>
      <c r="E138" s="26">
        <v>86</v>
      </c>
      <c r="F138" s="29">
        <f>SUM(B138:E138)</f>
        <v>1331</v>
      </c>
      <c r="G138" s="33">
        <f t="shared" ref="G138" si="458">SUM(C138:E138)</f>
        <v>981</v>
      </c>
      <c r="H138" s="34">
        <f t="shared" ref="H138" si="459">B138</f>
        <v>350</v>
      </c>
      <c r="I138" s="33">
        <f t="shared" ref="I138" si="460">SUM(F127:F138)</f>
        <v>20029</v>
      </c>
      <c r="J138" s="33">
        <f t="shared" ref="J138" si="461">SUM(G127:G138)</f>
        <v>15586</v>
      </c>
      <c r="K138" s="33">
        <f t="shared" ref="K138" si="462">SUM(H127:H138)</f>
        <v>4443</v>
      </c>
      <c r="L138" s="35">
        <f t="shared" ref="L138" si="463">I138/12</f>
        <v>1669.0833333333333</v>
      </c>
      <c r="M138" s="35">
        <f t="shared" ref="M138" si="464">J138/12</f>
        <v>1298.8333333333333</v>
      </c>
      <c r="N138" s="36">
        <f t="shared" ref="N138" si="465">K138/12</f>
        <v>370.25</v>
      </c>
      <c r="O138" s="20">
        <f t="shared" ref="O138" si="466">B138/$F138</f>
        <v>0.26296018031555224</v>
      </c>
      <c r="P138" s="23">
        <f t="shared" ref="P138" si="467">C138/$F138</f>
        <v>5.1840721262208865E-2</v>
      </c>
      <c r="Q138" s="15">
        <f t="shared" ref="Q138" si="468">D138/$F138</f>
        <v>0.62058602554470321</v>
      </c>
      <c r="R138" s="27">
        <f t="shared" ref="R138" si="469">E138/$F138</f>
        <v>6.4613072877535691E-2</v>
      </c>
      <c r="S138" s="18">
        <v>23</v>
      </c>
      <c r="T138" s="21">
        <v>15</v>
      </c>
      <c r="U138" s="14">
        <v>17</v>
      </c>
      <c r="V138" s="25">
        <v>0</v>
      </c>
      <c r="W138" s="31">
        <f t="shared" ref="W138" si="470">SUM(S138:V138)</f>
        <v>55</v>
      </c>
      <c r="X138" s="18">
        <v>0</v>
      </c>
      <c r="Y138" s="21">
        <v>0</v>
      </c>
      <c r="Z138" s="14">
        <v>0</v>
      </c>
      <c r="AA138" s="25">
        <v>0</v>
      </c>
      <c r="AB138" s="31">
        <f t="shared" ref="AB138" si="471">SUM(X138:AA138)</f>
        <v>0</v>
      </c>
      <c r="AC138" s="18">
        <f t="shared" ref="AC138" si="472">S138+X138</f>
        <v>23</v>
      </c>
      <c r="AD138" s="21">
        <f t="shared" ref="AD138" si="473">T138+Y138</f>
        <v>15</v>
      </c>
      <c r="AE138" s="14">
        <f t="shared" ref="AE138" si="474">U138+Z138</f>
        <v>17</v>
      </c>
      <c r="AF138" s="25">
        <f t="shared" ref="AF138" si="475">V138+AA138</f>
        <v>0</v>
      </c>
      <c r="AG138" s="29">
        <f t="shared" ref="AG138" si="476">W138+AB138</f>
        <v>55</v>
      </c>
      <c r="AH138" s="57">
        <f t="shared" ref="AH138" si="477">AG138/F138</f>
        <v>4.1322314049586778E-2</v>
      </c>
      <c r="AI138" s="37">
        <v>1177</v>
      </c>
      <c r="AJ138" s="38">
        <f t="shared" ref="AJ138" si="478">AI138/(AI138+AO138)</f>
        <v>0.88429752066115708</v>
      </c>
      <c r="AK138" s="39">
        <f t="shared" ref="AK138" si="479">AQ138-AI138</f>
        <v>96</v>
      </c>
      <c r="AL138" s="40">
        <f t="shared" ref="AL138" si="480">AK138/(AI138+AO138)</f>
        <v>7.2126220886551462E-2</v>
      </c>
      <c r="AM138" s="41">
        <v>58</v>
      </c>
      <c r="AN138" s="42">
        <f t="shared" ref="AN138" si="481">AM138/(AQ138+AM138)</f>
        <v>4.3576258452291509E-2</v>
      </c>
      <c r="AO138" s="32">
        <v>154</v>
      </c>
      <c r="AP138" s="46">
        <f t="shared" ref="AP138" si="482">AO138/(AO138+AI138)</f>
        <v>0.11570247933884298</v>
      </c>
      <c r="AQ138" s="29">
        <v>1273</v>
      </c>
      <c r="AR138" s="43">
        <f t="shared" ref="AR138" si="483">AQ138/(AQ138+AM138)</f>
        <v>0.95642374154770848</v>
      </c>
      <c r="AS138" s="32">
        <f t="shared" ref="AS138" si="484">SUM(AQ127:AQ138)</f>
        <v>18934</v>
      </c>
      <c r="AT138" s="60" cm="1">
        <f t="array" ref="AT138">AS138/(SUM(AM127:AM138+AQ127:AQ138))</f>
        <v>0.94175578214374533</v>
      </c>
      <c r="AU138" s="52">
        <v>31</v>
      </c>
      <c r="AV138" s="51">
        <v>88</v>
      </c>
      <c r="AW138" s="53">
        <v>192</v>
      </c>
      <c r="AX138" s="16">
        <f t="shared" ref="AX138" si="485">SUM(AU138:AW138)</f>
        <v>311</v>
      </c>
      <c r="AY138" s="16">
        <f t="shared" ref="AY138" si="486">F138-(AX138)</f>
        <v>1020</v>
      </c>
      <c r="AZ138" s="17">
        <f t="shared" ref="AZ138" si="487">AX138/(AY138+AX138)</f>
        <v>0.2336589030803907</v>
      </c>
      <c r="BA138" s="52">
        <f t="shared" ref="BA138" si="488">SUM(AU127:AU138)</f>
        <v>543</v>
      </c>
      <c r="BB138" s="51">
        <f t="shared" ref="BB138" si="489">SUM(AV127:AV138)</f>
        <v>1952</v>
      </c>
      <c r="BC138" s="53">
        <f t="shared" ref="BC138" si="490">SUM(AW127:AW138)</f>
        <v>2828</v>
      </c>
      <c r="BD138" s="33">
        <f t="shared" ref="BD138" si="491">SUM(AX127:AX138)</f>
        <v>5323</v>
      </c>
      <c r="BE138" s="61">
        <f t="shared" ref="BE138" si="492">BD138/(SUM(AX127:AX138)+SUM(AY127:AY138))</f>
        <v>0.26576464127015825</v>
      </c>
      <c r="BF138" s="25">
        <v>103</v>
      </c>
      <c r="BG138" s="25">
        <v>50</v>
      </c>
      <c r="BH138" s="25">
        <v>34</v>
      </c>
      <c r="BI138" s="25">
        <v>8</v>
      </c>
      <c r="BJ138" s="25">
        <v>16</v>
      </c>
      <c r="BK138" s="171">
        <v>134</v>
      </c>
      <c r="BL138" s="172">
        <f t="shared" ref="BL138" si="493">BK138/F138</f>
        <v>0.10067618332081142</v>
      </c>
      <c r="BM138" s="171">
        <f t="shared" ref="BM138" si="494">SUM(BK127:BK138)</f>
        <v>2537</v>
      </c>
      <c r="BN138" s="172">
        <f t="shared" si="152"/>
        <v>0.12666633381596684</v>
      </c>
    </row>
    <row r="139" spans="1:84" x14ac:dyDescent="0.3">
      <c r="A139" s="74">
        <v>45047</v>
      </c>
      <c r="B139" s="19">
        <v>374</v>
      </c>
      <c r="C139" s="22">
        <v>82</v>
      </c>
      <c r="D139" s="24">
        <v>944</v>
      </c>
      <c r="E139" s="26">
        <v>38</v>
      </c>
      <c r="F139" s="29">
        <f t="shared" ref="F139" si="495">SUM(B139:E139)</f>
        <v>1438</v>
      </c>
      <c r="G139" s="33">
        <f t="shared" ref="G139" si="496">SUM(C139:E139)</f>
        <v>1064</v>
      </c>
      <c r="H139" s="34">
        <f t="shared" ref="H139" si="497">B139</f>
        <v>374</v>
      </c>
      <c r="I139" s="33">
        <f t="shared" ref="I139" si="498">SUM(F128:F139)</f>
        <v>19539</v>
      </c>
      <c r="J139" s="33">
        <f t="shared" ref="J139" si="499">SUM(G128:G139)</f>
        <v>15181</v>
      </c>
      <c r="K139" s="33">
        <f t="shared" ref="K139" si="500">SUM(H128:H139)</f>
        <v>4358</v>
      </c>
      <c r="L139" s="35">
        <f t="shared" ref="L139" si="501">I139/12</f>
        <v>1628.25</v>
      </c>
      <c r="M139" s="35">
        <f t="shared" ref="M139" si="502">J139/12</f>
        <v>1265.0833333333333</v>
      </c>
      <c r="N139" s="36">
        <f t="shared" ref="N139" si="503">K139/12</f>
        <v>363.16666666666669</v>
      </c>
      <c r="O139" s="20">
        <f t="shared" ref="O139" si="504">B139/$F139</f>
        <v>0.26008344923504867</v>
      </c>
      <c r="P139" s="23">
        <f t="shared" ref="P139" si="505">C139/$F139</f>
        <v>5.702364394993046E-2</v>
      </c>
      <c r="Q139" s="15">
        <f t="shared" ref="Q139" si="506">D139/$F139</f>
        <v>0.65646731571627259</v>
      </c>
      <c r="R139" s="27">
        <f t="shared" ref="R139" si="507">E139/$F139</f>
        <v>2.6425591098748261E-2</v>
      </c>
      <c r="S139" s="18">
        <v>21</v>
      </c>
      <c r="T139" s="21">
        <v>50</v>
      </c>
      <c r="U139" s="14">
        <v>81</v>
      </c>
      <c r="V139" s="25">
        <v>0</v>
      </c>
      <c r="W139" s="31">
        <f t="shared" ref="W139" si="508">SUM(S139:V139)</f>
        <v>152</v>
      </c>
      <c r="X139" s="18">
        <v>0</v>
      </c>
      <c r="Y139" s="21">
        <v>0</v>
      </c>
      <c r="Z139" s="14">
        <v>0</v>
      </c>
      <c r="AA139" s="25">
        <v>0</v>
      </c>
      <c r="AB139" s="31">
        <f t="shared" ref="AB139" si="509">SUM(X139:AA139)</f>
        <v>0</v>
      </c>
      <c r="AC139" s="18">
        <f t="shared" ref="AC139" si="510">S139+X139</f>
        <v>21</v>
      </c>
      <c r="AD139" s="21">
        <f t="shared" ref="AD139" si="511">T139+Y139</f>
        <v>50</v>
      </c>
      <c r="AE139" s="14">
        <f t="shared" ref="AE139" si="512">U139+Z139</f>
        <v>81</v>
      </c>
      <c r="AF139" s="25">
        <f t="shared" ref="AF139" si="513">V139+AA139</f>
        <v>0</v>
      </c>
      <c r="AG139" s="29">
        <f t="shared" ref="AG139" si="514">W139+AB139</f>
        <v>152</v>
      </c>
      <c r="AH139" s="57">
        <f t="shared" ref="AH139" si="515">AG139/F139</f>
        <v>0.10570236439499305</v>
      </c>
      <c r="AI139" s="37">
        <v>1231</v>
      </c>
      <c r="AJ139" s="38">
        <f t="shared" ref="AJ139" si="516">AI139/(AI139+AO139)</f>
        <v>0.85605006954102925</v>
      </c>
      <c r="AK139" s="39">
        <f t="shared" ref="AK139" si="517">AQ139-AI139</f>
        <v>114</v>
      </c>
      <c r="AL139" s="40">
        <f t="shared" ref="AL139" si="518">AK139/(AI139+AO139)</f>
        <v>7.9276773296244787E-2</v>
      </c>
      <c r="AM139" s="41">
        <v>93</v>
      </c>
      <c r="AN139" s="42">
        <f t="shared" ref="AN139" si="519">AM139/(AQ139+AM139)</f>
        <v>6.4673157162726008E-2</v>
      </c>
      <c r="AO139" s="32">
        <v>207</v>
      </c>
      <c r="AP139" s="46">
        <f t="shared" ref="AP139" si="520">AO139/(AO139+AI139)</f>
        <v>0.14394993045897078</v>
      </c>
      <c r="AQ139" s="29">
        <v>1345</v>
      </c>
      <c r="AR139" s="43">
        <f t="shared" ref="AR139" si="521">AQ139/(AQ139+AM139)</f>
        <v>0.93532684283727396</v>
      </c>
      <c r="AS139" s="32">
        <f t="shared" ref="AS139" si="522">SUM(AQ128:AQ139)</f>
        <v>18469</v>
      </c>
      <c r="AT139" s="60" cm="1">
        <f t="array" ref="AT139">AS139/(SUM(AM128:AM139+AQ128:AQ139))</f>
        <v>0.94157532500637264</v>
      </c>
      <c r="AU139" s="52">
        <v>29</v>
      </c>
      <c r="AV139" s="51">
        <v>170</v>
      </c>
      <c r="AW139" s="53">
        <v>201</v>
      </c>
      <c r="AX139" s="16">
        <f t="shared" ref="AX139" si="523">SUM(AU139:AW139)</f>
        <v>400</v>
      </c>
      <c r="AY139" s="16">
        <f t="shared" ref="AY139" si="524">F139-(AX139)</f>
        <v>1038</v>
      </c>
      <c r="AZ139" s="17">
        <f t="shared" ref="AZ139" si="525">AX139/(AY139+AX139)</f>
        <v>0.27816411682892905</v>
      </c>
      <c r="BA139" s="52">
        <f t="shared" ref="BA139" si="526">SUM(AU128:AU139)</f>
        <v>568</v>
      </c>
      <c r="BB139" s="51">
        <f t="shared" ref="BB139" si="527">SUM(AV128:AV139)</f>
        <v>1997</v>
      </c>
      <c r="BC139" s="53">
        <f t="shared" ref="BC139" si="528">SUM(AW128:AW139)</f>
        <v>2762</v>
      </c>
      <c r="BD139" s="33">
        <f t="shared" ref="BD139" si="529">SUM(AX128:AX139)</f>
        <v>5327</v>
      </c>
      <c r="BE139" s="61">
        <f t="shared" ref="BE139" si="530">BD139/(SUM(AX128:AX139)+SUM(AY128:AY139))</f>
        <v>0.27263421874200316</v>
      </c>
      <c r="BF139" s="25">
        <v>139</v>
      </c>
      <c r="BG139" s="25">
        <v>95</v>
      </c>
      <c r="BH139" s="25">
        <v>48</v>
      </c>
      <c r="BI139" s="25">
        <v>6</v>
      </c>
      <c r="BJ139" s="25">
        <v>7</v>
      </c>
      <c r="BK139" s="171">
        <v>196</v>
      </c>
      <c r="BL139" s="172">
        <f t="shared" ref="BL139" si="531">BK139/F139</f>
        <v>0.13630041724617525</v>
      </c>
      <c r="BM139" s="171">
        <f t="shared" ref="BM139" si="532">SUM(BK128:BK139)</f>
        <v>2516</v>
      </c>
      <c r="BN139" s="172">
        <f t="shared" si="152"/>
        <v>0.128768104816009</v>
      </c>
    </row>
    <row r="140" spans="1:84" x14ac:dyDescent="0.3">
      <c r="A140" s="74">
        <v>45078</v>
      </c>
      <c r="B140" s="19">
        <v>392</v>
      </c>
      <c r="C140" s="22">
        <v>115</v>
      </c>
      <c r="D140" s="24">
        <v>792</v>
      </c>
      <c r="E140" s="26">
        <v>78</v>
      </c>
      <c r="F140" s="29">
        <f t="shared" ref="F140" si="533">SUM(B140:E140)</f>
        <v>1377</v>
      </c>
      <c r="G140" s="33">
        <f t="shared" ref="G140" si="534">SUM(C140:E140)</f>
        <v>985</v>
      </c>
      <c r="H140" s="34">
        <f t="shared" ref="H140" si="535">B140</f>
        <v>392</v>
      </c>
      <c r="I140" s="33">
        <f t="shared" ref="I140" si="536">SUM(F129:F140)</f>
        <v>19085</v>
      </c>
      <c r="J140" s="33">
        <f t="shared" ref="J140" si="537">SUM(G129:G140)</f>
        <v>14693</v>
      </c>
      <c r="K140" s="33">
        <f t="shared" ref="K140" si="538">SUM(H129:H140)</f>
        <v>4392</v>
      </c>
      <c r="L140" s="35">
        <f t="shared" ref="L140" si="539">I140/12</f>
        <v>1590.4166666666667</v>
      </c>
      <c r="M140" s="35">
        <f t="shared" ref="M140" si="540">J140/12</f>
        <v>1224.4166666666667</v>
      </c>
      <c r="N140" s="36">
        <f t="shared" ref="N140" si="541">K140/12</f>
        <v>366</v>
      </c>
      <c r="O140" s="20">
        <f t="shared" ref="O140" si="542">B140/$F140</f>
        <v>0.28467683369644153</v>
      </c>
      <c r="P140" s="23">
        <f t="shared" ref="P140" si="543">C140/$F140</f>
        <v>8.3514887436456062E-2</v>
      </c>
      <c r="Q140" s="15">
        <f t="shared" ref="Q140" si="544">D140/$F140</f>
        <v>0.57516339869281041</v>
      </c>
      <c r="R140" s="27">
        <f t="shared" ref="R140" si="545">E140/$F140</f>
        <v>5.6644880174291937E-2</v>
      </c>
      <c r="S140" s="18">
        <v>37</v>
      </c>
      <c r="T140" s="21">
        <v>15</v>
      </c>
      <c r="U140" s="14">
        <v>59</v>
      </c>
      <c r="V140" s="25">
        <v>0</v>
      </c>
      <c r="W140" s="31">
        <f t="shared" ref="W140" si="546">SUM(S140:V140)</f>
        <v>111</v>
      </c>
      <c r="X140" s="18">
        <v>0</v>
      </c>
      <c r="Y140" s="21">
        <v>0</v>
      </c>
      <c r="Z140" s="14">
        <v>0</v>
      </c>
      <c r="AA140" s="25">
        <v>0</v>
      </c>
      <c r="AB140" s="31">
        <f t="shared" ref="AB140" si="547">SUM(X140:AA140)</f>
        <v>0</v>
      </c>
      <c r="AC140" s="18">
        <f t="shared" ref="AC140" si="548">S140+X140</f>
        <v>37</v>
      </c>
      <c r="AD140" s="21">
        <f t="shared" ref="AD140" si="549">T140+Y140</f>
        <v>15</v>
      </c>
      <c r="AE140" s="14">
        <f t="shared" ref="AE140" si="550">U140+Z140</f>
        <v>59</v>
      </c>
      <c r="AF140" s="25">
        <f t="shared" ref="AF140" si="551">V140+AA140</f>
        <v>0</v>
      </c>
      <c r="AG140" s="29">
        <f t="shared" ref="AG140" si="552">W140+AB140</f>
        <v>111</v>
      </c>
      <c r="AH140" s="57">
        <f t="shared" ref="AH140" si="553">AG140/F140</f>
        <v>8.0610021786492375E-2</v>
      </c>
      <c r="AI140" s="37">
        <v>1169</v>
      </c>
      <c r="AJ140" s="38">
        <f t="shared" ref="AJ140" si="554">AI140/(AI140+AO140)</f>
        <v>0.84894698620188813</v>
      </c>
      <c r="AK140" s="39">
        <f t="shared" ref="AK140" si="555">AQ140-AI140</f>
        <v>138</v>
      </c>
      <c r="AL140" s="40">
        <f t="shared" ref="AL140" si="556">AK140/(AI140+AO140)</f>
        <v>0.10021786492374728</v>
      </c>
      <c r="AM140" s="41">
        <v>70</v>
      </c>
      <c r="AN140" s="42">
        <f t="shared" ref="AN140" si="557">AM140/(AQ140+AM140)</f>
        <v>5.0835148874364564E-2</v>
      </c>
      <c r="AO140" s="32">
        <v>208</v>
      </c>
      <c r="AP140" s="46">
        <f t="shared" ref="AP140" si="558">AO140/(AO140+AI140)</f>
        <v>0.15105301379811184</v>
      </c>
      <c r="AQ140" s="29">
        <v>1307</v>
      </c>
      <c r="AR140" s="43">
        <f t="shared" ref="AR140" si="559">AQ140/(AQ140+AM140)</f>
        <v>0.94916485112563542</v>
      </c>
      <c r="AS140" s="32">
        <f t="shared" ref="AS140" si="560">SUM(AQ129:AQ140)</f>
        <v>18062</v>
      </c>
      <c r="AT140" s="60" cm="1">
        <f t="array" ref="AT140">AS140/(SUM(AM129:AM140+AQ129:AQ140))</f>
        <v>0.94264391211314646</v>
      </c>
      <c r="AU140" s="52">
        <v>8</v>
      </c>
      <c r="AV140" s="51">
        <v>119</v>
      </c>
      <c r="AW140" s="53">
        <v>197</v>
      </c>
      <c r="AX140" s="16">
        <f t="shared" ref="AX140" si="561">SUM(AU140:AW140)</f>
        <v>324</v>
      </c>
      <c r="AY140" s="16">
        <f t="shared" ref="AY140" si="562">F140-(AX140)</f>
        <v>1053</v>
      </c>
      <c r="AZ140" s="17">
        <f t="shared" ref="AZ140" si="563">AX140/(AY140+AX140)</f>
        <v>0.23529411764705882</v>
      </c>
      <c r="BA140" s="52">
        <f t="shared" ref="BA140" si="564">SUM(AU129:AU140)</f>
        <v>487</v>
      </c>
      <c r="BB140" s="51">
        <f t="shared" ref="BB140" si="565">SUM(AV129:AV140)</f>
        <v>2000</v>
      </c>
      <c r="BC140" s="53">
        <f t="shared" ref="BC140" si="566">SUM(AW129:AW140)</f>
        <v>2570</v>
      </c>
      <c r="BD140" s="33">
        <f t="shared" ref="BD140" si="567">SUM(AX129:AX140)</f>
        <v>5057</v>
      </c>
      <c r="BE140" s="61">
        <f t="shared" ref="BE140" si="568">BD140/(SUM(AX129:AX140)+SUM(AY129:AY140))</f>
        <v>0.26497249148545976</v>
      </c>
      <c r="BF140" s="25">
        <v>97</v>
      </c>
      <c r="BG140" s="25">
        <v>42</v>
      </c>
      <c r="BH140" s="25">
        <v>49</v>
      </c>
      <c r="BI140" s="25">
        <v>1</v>
      </c>
      <c r="BJ140" s="25">
        <v>8</v>
      </c>
      <c r="BK140" s="171">
        <v>153</v>
      </c>
      <c r="BL140" s="172">
        <f t="shared" ref="BL140" si="569">BK140/F140</f>
        <v>0.1111111111111111</v>
      </c>
      <c r="BM140" s="171">
        <f>SUM(BK129:BK140)</f>
        <v>2494</v>
      </c>
      <c r="BN140" s="172">
        <f>BM140/I140</f>
        <v>0.13067854335865864</v>
      </c>
    </row>
    <row r="141" spans="1:84" x14ac:dyDescent="0.3">
      <c r="A141" s="74">
        <v>45108</v>
      </c>
      <c r="B141" s="19">
        <v>305</v>
      </c>
      <c r="C141" s="22">
        <v>237</v>
      </c>
      <c r="D141" s="24">
        <v>941</v>
      </c>
      <c r="E141" s="26">
        <v>0</v>
      </c>
      <c r="F141" s="29">
        <f t="shared" ref="F141:F142" si="570">SUM(B141:E141)</f>
        <v>1483</v>
      </c>
      <c r="G141" s="33">
        <f t="shared" ref="G141:G142" si="571">SUM(C141:E141)</f>
        <v>1178</v>
      </c>
      <c r="H141" s="34">
        <f t="shared" ref="H141:H142" si="572">B141</f>
        <v>305</v>
      </c>
      <c r="I141" s="33">
        <f t="shared" ref="I141:I142" si="573">SUM(F130:F141)</f>
        <v>18743</v>
      </c>
      <c r="J141" s="33">
        <f t="shared" ref="J141:J142" si="574">SUM(G130:G141)</f>
        <v>14357</v>
      </c>
      <c r="K141" s="33">
        <f t="shared" ref="K141:K142" si="575">SUM(H130:H141)</f>
        <v>4386</v>
      </c>
      <c r="L141" s="35">
        <f t="shared" ref="L141:L142" si="576">I141/12</f>
        <v>1561.9166666666667</v>
      </c>
      <c r="M141" s="35">
        <f t="shared" ref="M141:M142" si="577">J141/12</f>
        <v>1196.4166666666667</v>
      </c>
      <c r="N141" s="36">
        <f t="shared" ref="N141:N142" si="578">K141/12</f>
        <v>365.5</v>
      </c>
      <c r="O141" s="20">
        <f t="shared" ref="O141:O142" si="579">B141/$F141</f>
        <v>0.20566419420094403</v>
      </c>
      <c r="P141" s="23">
        <f t="shared" ref="P141:P142" si="580">C141/$F141</f>
        <v>0.1598111935266352</v>
      </c>
      <c r="Q141" s="15">
        <f t="shared" ref="Q141:Q142" si="581">D141/$F141</f>
        <v>0.63452461227242074</v>
      </c>
      <c r="R141" s="27">
        <f t="shared" ref="R141:R142" si="582">E141/$F141</f>
        <v>0</v>
      </c>
      <c r="S141" s="18">
        <v>16</v>
      </c>
      <c r="T141" s="21">
        <v>24</v>
      </c>
      <c r="U141" s="14">
        <v>72</v>
      </c>
      <c r="V141" s="25">
        <v>0</v>
      </c>
      <c r="W141" s="31">
        <f t="shared" ref="W141:W142" si="583">SUM(S141:V141)</f>
        <v>112</v>
      </c>
      <c r="X141" s="18">
        <v>0</v>
      </c>
      <c r="Y141" s="21">
        <v>0</v>
      </c>
      <c r="Z141" s="14">
        <v>0</v>
      </c>
      <c r="AA141" s="25">
        <v>0</v>
      </c>
      <c r="AB141" s="31">
        <f t="shared" ref="AB141:AB142" si="584">SUM(X141:AA141)</f>
        <v>0</v>
      </c>
      <c r="AC141" s="18">
        <f t="shared" ref="AC141:AC142" si="585">S141+X141</f>
        <v>16</v>
      </c>
      <c r="AD141" s="21">
        <f t="shared" ref="AD141:AD142" si="586">T141+Y141</f>
        <v>24</v>
      </c>
      <c r="AE141" s="14">
        <f t="shared" ref="AE141:AE142" si="587">U141+Z141</f>
        <v>72</v>
      </c>
      <c r="AF141" s="25">
        <f t="shared" ref="AF141:AF142" si="588">V141+AA141</f>
        <v>0</v>
      </c>
      <c r="AG141" s="29">
        <f t="shared" ref="AG141:AG142" si="589">W141+AB141</f>
        <v>112</v>
      </c>
      <c r="AH141" s="57">
        <f t="shared" ref="AH141:AH142" si="590">AG141/F141</f>
        <v>7.5522589345920432E-2</v>
      </c>
      <c r="AI141" s="37">
        <v>1292</v>
      </c>
      <c r="AJ141" s="38">
        <f t="shared" ref="AJ141:AJ142" si="591">AI141/(AI141+AO141)</f>
        <v>0.87120701281186785</v>
      </c>
      <c r="AK141" s="39">
        <f t="shared" ref="AK141:AK142" si="592">AQ141-AI141</f>
        <v>152</v>
      </c>
      <c r="AL141" s="40">
        <f t="shared" ref="AL141:AL142" si="593">AK141/(AI141+AO141)</f>
        <v>0.10249494268374916</v>
      </c>
      <c r="AM141" s="41">
        <v>39</v>
      </c>
      <c r="AN141" s="42">
        <f t="shared" ref="AN141:AN142" si="594">AM141/(AQ141+AM141)</f>
        <v>2.6298044504383007E-2</v>
      </c>
      <c r="AO141" s="32">
        <v>191</v>
      </c>
      <c r="AP141" s="46">
        <f t="shared" ref="AP141:AP142" si="595">AO141/(AO141+AI141)</f>
        <v>0.12879298718813217</v>
      </c>
      <c r="AQ141" s="29">
        <v>1444</v>
      </c>
      <c r="AR141" s="43">
        <f t="shared" ref="AR141:AR142" si="596">AQ141/(AQ141+AM141)</f>
        <v>0.973701955495617</v>
      </c>
      <c r="AS141" s="32">
        <f t="shared" ref="AS141:AS142" si="597">SUM(AQ130:AQ141)</f>
        <v>17785</v>
      </c>
      <c r="AT141" s="60" cm="1">
        <f t="array" ref="AT141">AS141/(SUM(AM130:AM141+AQ130:AQ141))</f>
        <v>0.94505552898666245</v>
      </c>
      <c r="AU141" s="52">
        <v>32</v>
      </c>
      <c r="AV141" s="51">
        <v>230</v>
      </c>
      <c r="AW141" s="53">
        <v>191</v>
      </c>
      <c r="AX141" s="16">
        <f t="shared" ref="AX141:AX142" si="598">SUM(AU141:AW141)</f>
        <v>453</v>
      </c>
      <c r="AY141" s="16">
        <f t="shared" ref="AY141:AY142" si="599">F141-(AX141)</f>
        <v>1030</v>
      </c>
      <c r="AZ141" s="17">
        <f t="shared" ref="AZ141:AZ142" si="600">AX141/(AY141+AX141)</f>
        <v>0.3054619015509103</v>
      </c>
      <c r="BA141" s="52">
        <f t="shared" ref="BA141:BA142" si="601">SUM(AU130:AU141)</f>
        <v>499</v>
      </c>
      <c r="BB141" s="51">
        <f t="shared" ref="BB141:BB142" si="602">SUM(AV130:AV141)</f>
        <v>2048</v>
      </c>
      <c r="BC141" s="53">
        <f t="shared" ref="BC141:BC142" si="603">SUM(AW130:AW141)</f>
        <v>2495</v>
      </c>
      <c r="BD141" s="33">
        <f t="shared" ref="BD141:BD142" si="604">SUM(AX130:AX141)</f>
        <v>5042</v>
      </c>
      <c r="BE141" s="61">
        <f t="shared" ref="BE141:BE142" si="605">BD141/(SUM(AX130:AX141)+SUM(AY130:AY141))</f>
        <v>0.26900709598250011</v>
      </c>
      <c r="BF141" s="25">
        <v>122</v>
      </c>
      <c r="BG141" s="25">
        <v>89</v>
      </c>
      <c r="BH141" s="25">
        <v>58</v>
      </c>
      <c r="BI141" s="25">
        <v>17</v>
      </c>
      <c r="BJ141" s="25">
        <v>23</v>
      </c>
      <c r="BK141" s="171">
        <v>208</v>
      </c>
      <c r="BL141" s="172">
        <f t="shared" ref="BL141:BL142" si="606">BK141/F141</f>
        <v>0.14025623735670936</v>
      </c>
      <c r="BM141" s="171">
        <f t="shared" ref="BM141:BM142" si="607">SUM(BK130:BK141)</f>
        <v>2542</v>
      </c>
      <c r="BN141" s="172">
        <f t="shared" ref="BN141:BN142" si="608">BM141/I141</f>
        <v>0.1356239662807448</v>
      </c>
    </row>
    <row r="142" spans="1:84" x14ac:dyDescent="0.3">
      <c r="A142" s="74">
        <v>45139</v>
      </c>
      <c r="B142" s="19">
        <v>337</v>
      </c>
      <c r="C142" s="22">
        <v>69</v>
      </c>
      <c r="D142" s="24">
        <v>730</v>
      </c>
      <c r="E142" s="26">
        <v>6</v>
      </c>
      <c r="F142" s="29">
        <f t="shared" si="570"/>
        <v>1142</v>
      </c>
      <c r="G142" s="33">
        <f t="shared" si="571"/>
        <v>805</v>
      </c>
      <c r="H142" s="34">
        <f t="shared" si="572"/>
        <v>337</v>
      </c>
      <c r="I142" s="33">
        <f t="shared" si="573"/>
        <v>18003</v>
      </c>
      <c r="J142" s="33">
        <f t="shared" si="574"/>
        <v>13695</v>
      </c>
      <c r="K142" s="33">
        <f t="shared" si="575"/>
        <v>4308</v>
      </c>
      <c r="L142" s="35">
        <f t="shared" si="576"/>
        <v>1500.25</v>
      </c>
      <c r="M142" s="35">
        <f t="shared" si="577"/>
        <v>1141.25</v>
      </c>
      <c r="N142" s="36">
        <f t="shared" si="578"/>
        <v>359</v>
      </c>
      <c r="O142" s="20">
        <f t="shared" si="579"/>
        <v>0.29509632224168125</v>
      </c>
      <c r="P142" s="23">
        <f t="shared" si="580"/>
        <v>6.0420315236427317E-2</v>
      </c>
      <c r="Q142" s="15">
        <f t="shared" si="581"/>
        <v>0.63922942206654987</v>
      </c>
      <c r="R142" s="27">
        <f t="shared" si="582"/>
        <v>5.2539404553415062E-3</v>
      </c>
      <c r="S142" s="18">
        <v>8</v>
      </c>
      <c r="T142" s="21">
        <v>32</v>
      </c>
      <c r="U142" s="14">
        <v>45</v>
      </c>
      <c r="V142" s="25">
        <v>0</v>
      </c>
      <c r="W142" s="31">
        <f t="shared" si="583"/>
        <v>85</v>
      </c>
      <c r="X142" s="18">
        <v>0</v>
      </c>
      <c r="Y142" s="21">
        <v>0</v>
      </c>
      <c r="Z142" s="14">
        <v>0</v>
      </c>
      <c r="AA142" s="25">
        <v>0</v>
      </c>
      <c r="AB142" s="31">
        <f t="shared" si="584"/>
        <v>0</v>
      </c>
      <c r="AC142" s="18">
        <f t="shared" si="585"/>
        <v>8</v>
      </c>
      <c r="AD142" s="21">
        <f t="shared" si="586"/>
        <v>32</v>
      </c>
      <c r="AE142" s="14">
        <f t="shared" si="587"/>
        <v>45</v>
      </c>
      <c r="AF142" s="25">
        <f t="shared" si="588"/>
        <v>0</v>
      </c>
      <c r="AG142" s="29">
        <f t="shared" si="589"/>
        <v>85</v>
      </c>
      <c r="AH142" s="57">
        <f t="shared" si="590"/>
        <v>7.4430823117338007E-2</v>
      </c>
      <c r="AI142" s="37">
        <v>957</v>
      </c>
      <c r="AJ142" s="38">
        <f t="shared" si="591"/>
        <v>0.83800350262697021</v>
      </c>
      <c r="AK142" s="39">
        <f t="shared" si="592"/>
        <v>138</v>
      </c>
      <c r="AL142" s="40">
        <f t="shared" si="593"/>
        <v>0.12084063047285463</v>
      </c>
      <c r="AM142" s="41">
        <v>47</v>
      </c>
      <c r="AN142" s="42">
        <f t="shared" si="594"/>
        <v>4.1155866900175128E-2</v>
      </c>
      <c r="AO142" s="32">
        <v>185</v>
      </c>
      <c r="AP142" s="46">
        <f t="shared" si="595"/>
        <v>0.16199649737302976</v>
      </c>
      <c r="AQ142" s="29">
        <v>1095</v>
      </c>
      <c r="AR142" s="43">
        <f t="shared" si="596"/>
        <v>0.95884413309982486</v>
      </c>
      <c r="AS142" s="32">
        <f t="shared" si="597"/>
        <v>17106</v>
      </c>
      <c r="AT142" s="60" cm="1">
        <f t="array" ref="AT142">AS142/(SUM(AM131:AM142+AQ131:AQ142))</f>
        <v>0.94618065158471154</v>
      </c>
      <c r="AU142" s="52">
        <v>13</v>
      </c>
      <c r="AV142" s="51">
        <v>75</v>
      </c>
      <c r="AW142" s="53">
        <v>151</v>
      </c>
      <c r="AX142" s="16">
        <f t="shared" si="598"/>
        <v>239</v>
      </c>
      <c r="AY142" s="16">
        <f t="shared" si="599"/>
        <v>903</v>
      </c>
      <c r="AZ142" s="17">
        <f t="shared" si="600"/>
        <v>0.20928196147110334</v>
      </c>
      <c r="BA142" s="52">
        <f t="shared" si="601"/>
        <v>489</v>
      </c>
      <c r="BB142" s="51">
        <f t="shared" si="602"/>
        <v>2019</v>
      </c>
      <c r="BC142" s="53">
        <f t="shared" si="603"/>
        <v>2404</v>
      </c>
      <c r="BD142" s="33">
        <f t="shared" si="604"/>
        <v>4912</v>
      </c>
      <c r="BE142" s="61">
        <f t="shared" si="605"/>
        <v>0.27284341498639114</v>
      </c>
      <c r="BF142" s="25">
        <v>92</v>
      </c>
      <c r="BG142" s="25">
        <v>41</v>
      </c>
      <c r="BH142" s="25">
        <v>42</v>
      </c>
      <c r="BI142" s="25">
        <v>4</v>
      </c>
      <c r="BJ142" s="25">
        <v>7</v>
      </c>
      <c r="BK142" s="171">
        <v>144</v>
      </c>
      <c r="BL142" s="172">
        <f t="shared" si="606"/>
        <v>0.12609457092819615</v>
      </c>
      <c r="BM142" s="171">
        <f t="shared" si="607"/>
        <v>2517</v>
      </c>
      <c r="BN142" s="172">
        <f t="shared" si="608"/>
        <v>0.13981003166138978</v>
      </c>
    </row>
    <row r="143" spans="1:84" ht="12" customHeight="1" x14ac:dyDescent="0.3">
      <c r="A143" s="74">
        <v>45170</v>
      </c>
      <c r="B143" s="19">
        <v>369</v>
      </c>
      <c r="C143" s="22">
        <v>149</v>
      </c>
      <c r="D143" s="24">
        <v>769</v>
      </c>
      <c r="E143" s="26">
        <v>2</v>
      </c>
      <c r="F143" s="29">
        <f t="shared" ref="F143" si="609">SUM(B143:E143)</f>
        <v>1289</v>
      </c>
      <c r="G143" s="33">
        <f t="shared" ref="G143" si="610">SUM(C143:E143)</f>
        <v>920</v>
      </c>
      <c r="H143" s="34">
        <f t="shared" ref="H143" si="611">B143</f>
        <v>369</v>
      </c>
      <c r="I143" s="33">
        <f>SUM(F132:F143)</f>
        <v>17079</v>
      </c>
      <c r="J143" s="33">
        <f t="shared" ref="J143" si="612">SUM(G132:G143)</f>
        <v>12817</v>
      </c>
      <c r="K143" s="33">
        <f t="shared" ref="K143" si="613">SUM(H132:H143)</f>
        <v>4262</v>
      </c>
      <c r="L143" s="35">
        <f t="shared" ref="L143" si="614">I143/12</f>
        <v>1423.25</v>
      </c>
      <c r="M143" s="35">
        <f t="shared" ref="M143" si="615">J143/12</f>
        <v>1068.0833333333333</v>
      </c>
      <c r="N143" s="36">
        <f t="shared" ref="N143" si="616">K143/12</f>
        <v>355.16666666666669</v>
      </c>
      <c r="O143" s="20">
        <f t="shared" ref="O143" si="617">B143/$F143</f>
        <v>0.28626842513576417</v>
      </c>
      <c r="P143" s="23">
        <f t="shared" ref="P143" si="618">C143/$F143</f>
        <v>0.11559348332040341</v>
      </c>
      <c r="Q143" s="15">
        <f t="shared" ref="Q143" si="619">D143/$F143</f>
        <v>0.59658650116369283</v>
      </c>
      <c r="R143" s="27">
        <f t="shared" ref="R143" si="620">E143/$F143</f>
        <v>1.5515903801396431E-3</v>
      </c>
      <c r="S143" s="18">
        <v>10</v>
      </c>
      <c r="T143" s="21">
        <v>41</v>
      </c>
      <c r="U143" s="14">
        <v>24</v>
      </c>
      <c r="V143" s="25">
        <v>0</v>
      </c>
      <c r="W143" s="31">
        <f>SUM(S143:V143)</f>
        <v>75</v>
      </c>
      <c r="X143" s="18">
        <v>0</v>
      </c>
      <c r="Y143" s="21">
        <v>0</v>
      </c>
      <c r="Z143" s="14">
        <v>0</v>
      </c>
      <c r="AA143" s="25">
        <v>0</v>
      </c>
      <c r="AB143" s="31">
        <f>SUM(X143:AA143)</f>
        <v>0</v>
      </c>
      <c r="AC143" s="18">
        <f t="shared" ref="AC143" si="621">S143+X143</f>
        <v>10</v>
      </c>
      <c r="AD143" s="21">
        <f t="shared" ref="AD143" si="622">T143+Y143</f>
        <v>41</v>
      </c>
      <c r="AE143" s="14">
        <f t="shared" ref="AE143" si="623">U143+Z143</f>
        <v>24</v>
      </c>
      <c r="AF143" s="25">
        <f t="shared" ref="AF143" si="624">V143+AA143</f>
        <v>0</v>
      </c>
      <c r="AG143" s="29">
        <f t="shared" ref="AG143" si="625">W143+AB143</f>
        <v>75</v>
      </c>
      <c r="AH143" s="57">
        <f t="shared" ref="AH143" si="626">AG143/F143</f>
        <v>5.818463925523662E-2</v>
      </c>
      <c r="AI143" s="37">
        <v>1114</v>
      </c>
      <c r="AJ143" s="38">
        <f t="shared" ref="AJ143" si="627">AI143/(AI143+AO143)</f>
        <v>0.86423584173778123</v>
      </c>
      <c r="AK143" s="39">
        <f t="shared" ref="AK143" si="628">AQ143-AI143</f>
        <v>120</v>
      </c>
      <c r="AL143" s="40">
        <f t="shared" ref="AL143" si="629">AK143/(AI143+AO143)</f>
        <v>9.3095422808378583E-2</v>
      </c>
      <c r="AM143" s="41">
        <v>55</v>
      </c>
      <c r="AN143" s="42">
        <f t="shared" ref="AN143" si="630">AM143/(AQ143+AM143)</f>
        <v>4.2668735453840187E-2</v>
      </c>
      <c r="AO143" s="32">
        <v>175</v>
      </c>
      <c r="AP143" s="46">
        <f t="shared" ref="AP143" si="631">AO143/(AO143+AI143)</f>
        <v>0.13576415826221877</v>
      </c>
      <c r="AQ143" s="29">
        <v>1234</v>
      </c>
      <c r="AR143" s="43">
        <f t="shared" ref="AR143" si="632">AQ143/(AQ143+AM143)</f>
        <v>0.9573312645461598</v>
      </c>
      <c r="AS143" s="32">
        <f t="shared" ref="AS143" si="633">SUM(AQ132:AQ143)</f>
        <v>16249</v>
      </c>
      <c r="AT143" s="60" cm="1">
        <f t="array" ref="AT143">AS143/(SUM(AM132:AM143+AQ132:AQ143))</f>
        <v>0.94718740891868258</v>
      </c>
      <c r="AU143" s="52">
        <v>52</v>
      </c>
      <c r="AV143" s="51">
        <v>198</v>
      </c>
      <c r="AW143" s="53">
        <v>146</v>
      </c>
      <c r="AX143" s="16">
        <f t="shared" ref="AX143" si="634">SUM(AU143:AW143)</f>
        <v>396</v>
      </c>
      <c r="AY143" s="16">
        <f t="shared" ref="AY143" si="635">F143-(AX143)</f>
        <v>893</v>
      </c>
      <c r="AZ143" s="17">
        <f t="shared" ref="AZ143" si="636">AX143/(AY143+AX143)</f>
        <v>0.30721489526764933</v>
      </c>
      <c r="BA143" s="52">
        <f t="shared" ref="BA143" si="637">SUM(AU132:AU143)</f>
        <v>380</v>
      </c>
      <c r="BB143" s="51">
        <f t="shared" ref="BB143" si="638">SUM(AV132:AV143)</f>
        <v>1802</v>
      </c>
      <c r="BC143" s="53">
        <f t="shared" ref="BC143" si="639">SUM(AW132:AW143)</f>
        <v>2221</v>
      </c>
      <c r="BD143" s="33">
        <f t="shared" ref="BD143" si="640">SUM(AX132:AX143)</f>
        <v>4403</v>
      </c>
      <c r="BE143" s="61">
        <f t="shared" ref="BE143" si="641">BD143/(SUM(AX132:AX143)+SUM(AY132:AY143))</f>
        <v>0.25780197903858537</v>
      </c>
      <c r="BF143" s="25">
        <v>86</v>
      </c>
      <c r="BG143" s="25">
        <v>37</v>
      </c>
      <c r="BH143" s="25">
        <v>66</v>
      </c>
      <c r="BI143" s="25">
        <v>4</v>
      </c>
      <c r="BJ143" s="25">
        <v>5</v>
      </c>
      <c r="BK143" s="171">
        <v>126</v>
      </c>
      <c r="BL143" s="172">
        <f t="shared" ref="BL143:BL148" si="642">BK143/F143</f>
        <v>9.7750193948797512E-2</v>
      </c>
      <c r="BM143" s="171">
        <f t="shared" ref="BM143:BM148" si="643">SUM(BK132:BK143)</f>
        <v>2428</v>
      </c>
      <c r="BN143" s="172">
        <f t="shared" ref="BN143:BN148" si="644">BM143/I143</f>
        <v>0.14216289009895192</v>
      </c>
      <c r="BO143" s="198" t="s">
        <v>145</v>
      </c>
      <c r="BP143" s="198"/>
      <c r="BQ143" s="198"/>
      <c r="BR143" s="198"/>
      <c r="CF143" t="s">
        <v>141</v>
      </c>
    </row>
    <row r="144" spans="1:84" ht="12" customHeight="1" x14ac:dyDescent="0.3">
      <c r="A144" s="74">
        <v>45200</v>
      </c>
      <c r="B144" s="19">
        <v>323</v>
      </c>
      <c r="C144" s="22">
        <v>43</v>
      </c>
      <c r="D144" s="24">
        <v>770</v>
      </c>
      <c r="E144" s="26">
        <v>43</v>
      </c>
      <c r="F144" s="29">
        <f t="shared" ref="F144" si="645">SUM(B144:E144)</f>
        <v>1179</v>
      </c>
      <c r="G144" s="33">
        <f t="shared" ref="G144" si="646">SUM(C144:E144)</f>
        <v>856</v>
      </c>
      <c r="H144" s="34">
        <f t="shared" ref="H144" si="647">B144</f>
        <v>323</v>
      </c>
      <c r="I144" s="33">
        <f>SUM(F133:F144)</f>
        <v>16669</v>
      </c>
      <c r="J144" s="33">
        <f t="shared" ref="J144" si="648">SUM(G133:G144)</f>
        <v>12433</v>
      </c>
      <c r="K144" s="33">
        <f>SUM(H133:H144)</f>
        <v>4236</v>
      </c>
      <c r="L144" s="35">
        <f t="shared" ref="L144" si="649">I144/12</f>
        <v>1389.0833333333333</v>
      </c>
      <c r="M144" s="35">
        <f t="shared" ref="M144" si="650">J144/12</f>
        <v>1036.0833333333333</v>
      </c>
      <c r="N144" s="36">
        <f t="shared" ref="N144" si="651">K144/12</f>
        <v>353</v>
      </c>
      <c r="O144" s="20">
        <f t="shared" ref="O144" si="652">B144/$F144</f>
        <v>0.27396098388464801</v>
      </c>
      <c r="P144" s="23">
        <f t="shared" ref="P144" si="653">C144/$F144</f>
        <v>3.64715860899067E-2</v>
      </c>
      <c r="Q144" s="15">
        <f t="shared" ref="Q144" si="654">D144/$F144</f>
        <v>0.65309584393553854</v>
      </c>
      <c r="R144" s="27">
        <f t="shared" ref="R144" si="655">E144/$F144</f>
        <v>3.64715860899067E-2</v>
      </c>
      <c r="S144" s="18">
        <v>9</v>
      </c>
      <c r="T144" s="21">
        <v>0</v>
      </c>
      <c r="U144" s="14">
        <v>29</v>
      </c>
      <c r="V144" s="25">
        <v>0</v>
      </c>
      <c r="W144" s="31">
        <f t="shared" ref="W144" si="656">SUM(S144:V144)</f>
        <v>38</v>
      </c>
      <c r="X144" s="18">
        <v>0</v>
      </c>
      <c r="Y144" s="21">
        <v>0</v>
      </c>
      <c r="Z144" s="14">
        <v>0</v>
      </c>
      <c r="AA144" s="25">
        <v>0</v>
      </c>
      <c r="AB144" s="31">
        <f t="shared" ref="AB144" si="657">SUM(X144:AA144)</f>
        <v>0</v>
      </c>
      <c r="AC144" s="18">
        <f t="shared" ref="AC144" si="658">S144+X144</f>
        <v>9</v>
      </c>
      <c r="AD144" s="21">
        <f t="shared" ref="AD144" si="659">T144+Y144</f>
        <v>0</v>
      </c>
      <c r="AE144" s="14">
        <f t="shared" ref="AE144" si="660">U144+Z144</f>
        <v>29</v>
      </c>
      <c r="AF144" s="25">
        <f t="shared" ref="AF144" si="661">V144+AA144</f>
        <v>0</v>
      </c>
      <c r="AG144" s="29">
        <f t="shared" ref="AG144" si="662">W144+AB144</f>
        <v>38</v>
      </c>
      <c r="AH144" s="57">
        <f t="shared" ref="AH144" si="663">AG144/F144</f>
        <v>3.2230703986429174E-2</v>
      </c>
      <c r="AI144" s="37">
        <v>991</v>
      </c>
      <c r="AJ144" s="38">
        <f t="shared" ref="AJ144" si="664">AI144/(AI144+AO144)</f>
        <v>0.84054283290924514</v>
      </c>
      <c r="AK144" s="39">
        <f t="shared" ref="AK144" si="665">AQ144-AI144</f>
        <v>130</v>
      </c>
      <c r="AL144" s="40">
        <f t="shared" ref="AL144" si="666">AK144/(AI144+AO144)</f>
        <v>0.11026293469041561</v>
      </c>
      <c r="AM144" s="41">
        <v>58</v>
      </c>
      <c r="AN144" s="42">
        <f t="shared" ref="AN144" si="667">AM144/(AQ144+AM144)</f>
        <v>4.9194232400339273E-2</v>
      </c>
      <c r="AO144" s="32">
        <v>188</v>
      </c>
      <c r="AP144" s="46">
        <f t="shared" ref="AP144" si="668">AO144/(AO144+AI144)</f>
        <v>0.15945716709075489</v>
      </c>
      <c r="AQ144" s="29">
        <v>1121</v>
      </c>
      <c r="AR144" s="43">
        <f t="shared" ref="AR144" si="669">AQ144/(AQ144+AM144)</f>
        <v>0.95080576759966073</v>
      </c>
      <c r="AS144" s="32">
        <f t="shared" ref="AS144" si="670">SUM(AQ133:AQ144)</f>
        <v>15902</v>
      </c>
      <c r="AT144" s="60" cm="1">
        <f t="array" ref="AT144">AS144/(SUM(AM133:AM144+AQ133:AQ144))</f>
        <v>0.94965661391460132</v>
      </c>
      <c r="AU144" s="52">
        <v>41</v>
      </c>
      <c r="AV144" s="51">
        <v>105</v>
      </c>
      <c r="AW144" s="53">
        <v>158</v>
      </c>
      <c r="AX144" s="16">
        <f t="shared" ref="AX144" si="671">SUM(AU144:AW144)</f>
        <v>304</v>
      </c>
      <c r="AY144" s="16">
        <f t="shared" ref="AY144" si="672">F144-(AX144)</f>
        <v>875</v>
      </c>
      <c r="AZ144" s="17">
        <f t="shared" ref="AZ144" si="673">AX144/(AY144+AX144)</f>
        <v>0.25784563189143339</v>
      </c>
      <c r="BA144" s="52">
        <f t="shared" ref="BA144" si="674">SUM(AU133:AU144)</f>
        <v>419</v>
      </c>
      <c r="BB144" s="51">
        <f t="shared" ref="BB144" si="675">SUM(AV133:AV144)</f>
        <v>1695</v>
      </c>
      <c r="BC144" s="53">
        <f t="shared" ref="BC144" si="676">SUM(AW133:AW144)</f>
        <v>2189</v>
      </c>
      <c r="BD144" s="33">
        <f t="shared" ref="BD144" si="677">SUM(AX133:AX144)</f>
        <v>4303</v>
      </c>
      <c r="BE144" s="61">
        <f t="shared" ref="BE144" si="678">BD144/(SUM(AX133:AX144)+SUM(AY133:AY144))</f>
        <v>0.25814385985961963</v>
      </c>
      <c r="BF144" s="25">
        <v>159</v>
      </c>
      <c r="BG144" s="25">
        <v>72</v>
      </c>
      <c r="BH144" s="25">
        <v>55</v>
      </c>
      <c r="BI144" s="25">
        <v>29</v>
      </c>
      <c r="BJ144" s="25">
        <v>23</v>
      </c>
      <c r="BK144" s="171">
        <v>184</v>
      </c>
      <c r="BL144" s="172">
        <f t="shared" si="642"/>
        <v>0.15606446140797287</v>
      </c>
      <c r="BM144" s="171">
        <f t="shared" si="643"/>
        <v>2394</v>
      </c>
      <c r="BN144" s="172">
        <f t="shared" si="644"/>
        <v>0.14361989321494992</v>
      </c>
      <c r="BO144" s="198"/>
      <c r="BP144" s="198"/>
      <c r="BQ144" s="198"/>
      <c r="BR144" s="198"/>
    </row>
    <row r="145" spans="1:70" x14ac:dyDescent="0.3">
      <c r="A145" s="74">
        <v>45231</v>
      </c>
      <c r="B145" s="19">
        <v>385</v>
      </c>
      <c r="C145" s="22">
        <v>90</v>
      </c>
      <c r="D145" s="24">
        <v>645</v>
      </c>
      <c r="E145" s="26">
        <v>44</v>
      </c>
      <c r="F145" s="29">
        <f t="shared" ref="F145" si="679">SUM(B145:E145)</f>
        <v>1164</v>
      </c>
      <c r="G145" s="33">
        <f t="shared" ref="G145" si="680">SUM(C145:E145)</f>
        <v>779</v>
      </c>
      <c r="H145" s="34">
        <f t="shared" ref="H145" si="681">B145</f>
        <v>385</v>
      </c>
      <c r="I145" s="33">
        <f t="shared" ref="I145" si="682">SUM(F134:F145)</f>
        <v>15872</v>
      </c>
      <c r="J145" s="33">
        <f t="shared" ref="J145" si="683">SUM(G134:G145)</f>
        <v>11750</v>
      </c>
      <c r="K145" s="33">
        <f t="shared" ref="K145" si="684">SUM(H134:H145)</f>
        <v>4122</v>
      </c>
      <c r="L145" s="35">
        <f t="shared" ref="L145" si="685">I145/12</f>
        <v>1322.6666666666667</v>
      </c>
      <c r="M145" s="35">
        <f t="shared" ref="M145" si="686">J145/12</f>
        <v>979.16666666666663</v>
      </c>
      <c r="N145" s="36">
        <f t="shared" ref="N145" si="687">K145/12</f>
        <v>343.5</v>
      </c>
      <c r="O145" s="20">
        <f t="shared" ref="O145" si="688">B145/$F145</f>
        <v>0.33075601374570446</v>
      </c>
      <c r="P145" s="23">
        <f t="shared" ref="P145" si="689">C145/$F145</f>
        <v>7.7319587628865982E-2</v>
      </c>
      <c r="Q145" s="15">
        <f t="shared" ref="Q145" si="690">D145/$F145</f>
        <v>0.55412371134020622</v>
      </c>
      <c r="R145" s="27">
        <f t="shared" ref="R145" si="691">E145/$F145</f>
        <v>3.7800687285223365E-2</v>
      </c>
      <c r="S145" s="18">
        <v>18</v>
      </c>
      <c r="T145" s="21">
        <v>12</v>
      </c>
      <c r="U145" s="14">
        <v>61</v>
      </c>
      <c r="V145" s="25">
        <v>0</v>
      </c>
      <c r="W145" s="31">
        <f t="shared" ref="W145" si="692">SUM(S145:V145)</f>
        <v>91</v>
      </c>
      <c r="X145" s="18">
        <v>0</v>
      </c>
      <c r="Y145" s="21">
        <v>0</v>
      </c>
      <c r="Z145" s="14">
        <v>0</v>
      </c>
      <c r="AA145" s="25">
        <v>0</v>
      </c>
      <c r="AB145" s="31">
        <f t="shared" ref="AB145" si="693">SUM(X145:AA145)</f>
        <v>0</v>
      </c>
      <c r="AC145" s="18">
        <f t="shared" ref="AC145" si="694">S145+X145</f>
        <v>18</v>
      </c>
      <c r="AD145" s="21">
        <f t="shared" ref="AD145" si="695">T145+Y145</f>
        <v>12</v>
      </c>
      <c r="AE145" s="14">
        <f t="shared" ref="AE145" si="696">U145+Z145</f>
        <v>61</v>
      </c>
      <c r="AF145" s="25">
        <f t="shared" ref="AF145" si="697">V145+AA145</f>
        <v>0</v>
      </c>
      <c r="AG145" s="29">
        <f t="shared" ref="AG145" si="698">W145+AB145</f>
        <v>91</v>
      </c>
      <c r="AH145" s="57">
        <f t="shared" ref="AH145" si="699">AG145/F145</f>
        <v>7.8178694158075601E-2</v>
      </c>
      <c r="AI145" s="37">
        <v>915</v>
      </c>
      <c r="AJ145" s="38">
        <f t="shared" ref="AJ145" si="700">AI145/(AI145+AO145)</f>
        <v>0.78608247422680411</v>
      </c>
      <c r="AK145" s="39">
        <f t="shared" ref="AK145" si="701">AQ145-AI145</f>
        <v>151</v>
      </c>
      <c r="AL145" s="40">
        <f t="shared" ref="AL145" si="702">AK145/(AI145+AO145)</f>
        <v>0.12972508591065293</v>
      </c>
      <c r="AM145" s="41">
        <v>98</v>
      </c>
      <c r="AN145" s="42">
        <f t="shared" ref="AN145" si="703">AM145/(AQ145+AM145)</f>
        <v>8.4192439862542962E-2</v>
      </c>
      <c r="AO145" s="32">
        <v>249</v>
      </c>
      <c r="AP145" s="46">
        <f t="shared" ref="AP145" si="704">AO145/(AO145+AI145)</f>
        <v>0.21391752577319587</v>
      </c>
      <c r="AQ145" s="29">
        <v>1066</v>
      </c>
      <c r="AR145" s="43">
        <f t="shared" ref="AR145" si="705">AQ145/(AQ145+AM145)</f>
        <v>0.91580756013745701</v>
      </c>
      <c r="AS145" s="32">
        <f t="shared" ref="AS145" si="706">SUM(AQ134:AQ145)</f>
        <v>15119</v>
      </c>
      <c r="AT145" s="60" cm="1">
        <f t="array" ref="AT145">AS145/(SUM(AM134:AM145+AQ134:AQ145))</f>
        <v>0.94801856032104337</v>
      </c>
      <c r="AU145" s="52">
        <v>39</v>
      </c>
      <c r="AV145" s="51">
        <v>75</v>
      </c>
      <c r="AW145" s="53">
        <v>95</v>
      </c>
      <c r="AX145" s="16">
        <f t="shared" ref="AX145" si="707">SUM(AU145:AW145)</f>
        <v>209</v>
      </c>
      <c r="AY145" s="16">
        <f t="shared" ref="AY145" si="708">F145-(AX145)</f>
        <v>955</v>
      </c>
      <c r="AZ145" s="17">
        <f t="shared" ref="AZ145" si="709">AX145/(AY145+AX145)</f>
        <v>0.179553264604811</v>
      </c>
      <c r="BA145" s="52">
        <f t="shared" ref="BA145" si="710">SUM(AU134:AU145)</f>
        <v>425</v>
      </c>
      <c r="BB145" s="51">
        <f t="shared" ref="BB145" si="711">SUM(AV134:AV145)</f>
        <v>1597</v>
      </c>
      <c r="BC145" s="53">
        <f t="shared" ref="BC145" si="712">SUM(AW134:AW145)</f>
        <v>2019</v>
      </c>
      <c r="BD145" s="33">
        <f t="shared" ref="BD145" si="713">SUM(AX134:AX145)</f>
        <v>4041</v>
      </c>
      <c r="BE145" s="61">
        <f t="shared" ref="BE145" si="714">BD145/(SUM(AX134:AX145)+SUM(AY134:AY145))</f>
        <v>0.25459929435483869</v>
      </c>
      <c r="BF145" s="25">
        <v>125</v>
      </c>
      <c r="BG145" s="25">
        <v>62</v>
      </c>
      <c r="BH145" s="25">
        <v>49</v>
      </c>
      <c r="BI145" s="25">
        <v>2</v>
      </c>
      <c r="BJ145" s="25">
        <v>4</v>
      </c>
      <c r="BK145" s="171">
        <v>169</v>
      </c>
      <c r="BL145" s="172">
        <f t="shared" si="642"/>
        <v>0.14518900343642613</v>
      </c>
      <c r="BM145" s="171">
        <f t="shared" si="643"/>
        <v>2201</v>
      </c>
      <c r="BN145" s="172">
        <f t="shared" si="644"/>
        <v>0.138671875</v>
      </c>
      <c r="BO145" s="198"/>
      <c r="BP145" s="198"/>
      <c r="BQ145" s="198"/>
      <c r="BR145" s="198"/>
    </row>
    <row r="146" spans="1:70" x14ac:dyDescent="0.3">
      <c r="A146" s="74">
        <v>45261</v>
      </c>
      <c r="B146" s="19">
        <v>311</v>
      </c>
      <c r="C146" s="22">
        <v>80</v>
      </c>
      <c r="D146" s="24">
        <v>521</v>
      </c>
      <c r="E146" s="26">
        <v>6</v>
      </c>
      <c r="F146" s="29">
        <f t="shared" ref="F146" si="715">SUM(B146:E146)</f>
        <v>918</v>
      </c>
      <c r="G146" s="33">
        <f t="shared" ref="G146" si="716">SUM(C146:E146)</f>
        <v>607</v>
      </c>
      <c r="H146" s="34">
        <f t="shared" ref="H146" si="717">B146</f>
        <v>311</v>
      </c>
      <c r="I146" s="33">
        <f t="shared" ref="I146" si="718">SUM(F135:F146)</f>
        <v>15488</v>
      </c>
      <c r="J146" s="33">
        <f t="shared" ref="J146" si="719">SUM(G135:G146)</f>
        <v>11342</v>
      </c>
      <c r="K146" s="33">
        <f t="shared" ref="K146" si="720">SUM(H135:H146)</f>
        <v>4146</v>
      </c>
      <c r="L146" s="35">
        <f t="shared" ref="L146" si="721">I146/12</f>
        <v>1290.6666666666667</v>
      </c>
      <c r="M146" s="35">
        <f t="shared" ref="M146" si="722">J146/12</f>
        <v>945.16666666666663</v>
      </c>
      <c r="N146" s="36">
        <f t="shared" ref="N146" si="723">K146/12</f>
        <v>345.5</v>
      </c>
      <c r="O146" s="20">
        <f t="shared" ref="O146" si="724">B146/$F146</f>
        <v>0.33877995642701525</v>
      </c>
      <c r="P146" s="23">
        <f t="shared" ref="P146" si="725">C146/$F146</f>
        <v>8.714596949891068E-2</v>
      </c>
      <c r="Q146" s="15">
        <f t="shared" ref="Q146" si="726">D146/$F146</f>
        <v>0.56753812636165579</v>
      </c>
      <c r="R146" s="27">
        <f t="shared" ref="R146" si="727">E146/$F146</f>
        <v>6.5359477124183009E-3</v>
      </c>
      <c r="S146" s="18">
        <v>30</v>
      </c>
      <c r="T146" s="21">
        <v>12</v>
      </c>
      <c r="U146" s="14">
        <v>21</v>
      </c>
      <c r="V146" s="25">
        <v>0</v>
      </c>
      <c r="W146" s="31">
        <f t="shared" ref="W146" si="728">SUM(S146:V146)</f>
        <v>63</v>
      </c>
      <c r="X146" s="18">
        <v>0</v>
      </c>
      <c r="Y146" s="21">
        <v>0</v>
      </c>
      <c r="Z146" s="14">
        <v>0</v>
      </c>
      <c r="AA146" s="25">
        <v>0</v>
      </c>
      <c r="AB146" s="31">
        <f t="shared" ref="AB146" si="729">SUM(X146:AA146)</f>
        <v>0</v>
      </c>
      <c r="AC146" s="18">
        <f t="shared" ref="AC146" si="730">S146+X146</f>
        <v>30</v>
      </c>
      <c r="AD146" s="21">
        <f t="shared" ref="AD146" si="731">T146+Y146</f>
        <v>12</v>
      </c>
      <c r="AE146" s="14">
        <f t="shared" ref="AE146" si="732">U146+Z146</f>
        <v>21</v>
      </c>
      <c r="AF146" s="25">
        <f t="shared" ref="AF146" si="733">V146+AA146</f>
        <v>0</v>
      </c>
      <c r="AG146" s="29">
        <f t="shared" ref="AG146" si="734">W146+AB146</f>
        <v>63</v>
      </c>
      <c r="AH146" s="57">
        <f t="shared" ref="AH146" si="735">AG146/F146</f>
        <v>6.8627450980392163E-2</v>
      </c>
      <c r="AI146" s="37">
        <v>770</v>
      </c>
      <c r="AJ146" s="38">
        <f t="shared" ref="AJ146" si="736">AI146/(AI146+AO146)</f>
        <v>0.83877995642701531</v>
      </c>
      <c r="AK146" s="39">
        <f t="shared" ref="AK146" si="737">AQ146-AI146</f>
        <v>93</v>
      </c>
      <c r="AL146" s="40">
        <f t="shared" ref="AL146" si="738">AK146/(AI146+AO146)</f>
        <v>0.10130718954248366</v>
      </c>
      <c r="AM146" s="41">
        <v>55</v>
      </c>
      <c r="AN146" s="42">
        <f t="shared" ref="AN146" si="739">AM146/(AQ146+AM146)</f>
        <v>5.9912854030501089E-2</v>
      </c>
      <c r="AO146" s="32">
        <v>148</v>
      </c>
      <c r="AP146" s="46">
        <f t="shared" ref="AP146" si="740">AO146/(AO146+AI146)</f>
        <v>0.16122004357298475</v>
      </c>
      <c r="AQ146" s="29">
        <v>863</v>
      </c>
      <c r="AR146" s="43">
        <f t="shared" ref="AR146" si="741">AQ146/(AQ146+AM146)</f>
        <v>0.94008714596949894</v>
      </c>
      <c r="AS146" s="32">
        <f t="shared" ref="AS146" si="742">SUM(AQ135:AQ146)</f>
        <v>14757</v>
      </c>
      <c r="AT146" s="60" cm="1">
        <f t="array" ref="AT146">AS146/(SUM(AM135:AM146+AQ135:AQ146))</f>
        <v>0.94814957594448723</v>
      </c>
      <c r="AU146" s="52">
        <v>13</v>
      </c>
      <c r="AV146" s="51">
        <v>159</v>
      </c>
      <c r="AW146" s="53">
        <v>87</v>
      </c>
      <c r="AX146" s="16">
        <f t="shared" ref="AX146" si="743">SUM(AU146:AW146)</f>
        <v>259</v>
      </c>
      <c r="AY146" s="16">
        <f t="shared" ref="AY146" si="744">F146-(AX146)</f>
        <v>659</v>
      </c>
      <c r="AZ146" s="17">
        <f t="shared" ref="AZ146" si="745">AX146/(AY146+AX146)</f>
        <v>0.28213507625272333</v>
      </c>
      <c r="BA146" s="52">
        <f t="shared" ref="BA146" si="746">SUM(AU135:AU146)</f>
        <v>394</v>
      </c>
      <c r="BB146" s="51">
        <f t="shared" ref="BB146" si="747">SUM(AV135:AV146)</f>
        <v>1567</v>
      </c>
      <c r="BC146" s="53">
        <f t="shared" ref="BC146" si="748">SUM(AW135:AW146)</f>
        <v>1946</v>
      </c>
      <c r="BD146" s="33">
        <f t="shared" ref="BD146" si="749">SUM(AX135:AX146)</f>
        <v>3907</v>
      </c>
      <c r="BE146" s="61">
        <f t="shared" ref="BE146" si="750">BD146/(SUM(AX135:AX146)+SUM(AY135:AY146))</f>
        <v>0.25225981404958675</v>
      </c>
      <c r="BF146" s="25">
        <v>79</v>
      </c>
      <c r="BG146" s="25">
        <v>48</v>
      </c>
      <c r="BH146" s="25">
        <v>42</v>
      </c>
      <c r="BI146" s="25">
        <v>0</v>
      </c>
      <c r="BJ146" s="25">
        <v>6</v>
      </c>
      <c r="BK146" s="171">
        <v>118</v>
      </c>
      <c r="BL146" s="172">
        <f t="shared" si="642"/>
        <v>0.12854030501089325</v>
      </c>
      <c r="BM146" s="171">
        <f t="shared" si="643"/>
        <v>2105</v>
      </c>
      <c r="BN146" s="172">
        <f t="shared" si="644"/>
        <v>0.135911673553719</v>
      </c>
      <c r="BO146" s="198"/>
      <c r="BP146" s="198"/>
      <c r="BQ146" s="198"/>
      <c r="BR146" s="198"/>
    </row>
    <row r="147" spans="1:70" x14ac:dyDescent="0.3">
      <c r="A147" s="74">
        <v>45292</v>
      </c>
      <c r="B147" s="19">
        <v>244</v>
      </c>
      <c r="C147" s="22">
        <v>80</v>
      </c>
      <c r="D147" s="24">
        <v>561</v>
      </c>
      <c r="E147" s="26">
        <v>0</v>
      </c>
      <c r="F147" s="29">
        <f t="shared" ref="F147" si="751">SUM(B147:E147)</f>
        <v>885</v>
      </c>
      <c r="G147" s="33">
        <f t="shared" ref="G147" si="752">SUM(C147:E147)</f>
        <v>641</v>
      </c>
      <c r="H147" s="34">
        <f t="shared" ref="H147" si="753">B147</f>
        <v>244</v>
      </c>
      <c r="I147" s="33">
        <f t="shared" ref="I147" si="754">SUM(F136:F147)</f>
        <v>15309</v>
      </c>
      <c r="J147" s="33">
        <f t="shared" ref="J147" si="755">SUM(G136:G147)</f>
        <v>11162</v>
      </c>
      <c r="K147" s="33">
        <f t="shared" ref="K147" si="756">SUM(H136:H147)</f>
        <v>4147</v>
      </c>
      <c r="L147" s="35">
        <f t="shared" ref="L147" si="757">I147/12</f>
        <v>1275.75</v>
      </c>
      <c r="M147" s="35">
        <f t="shared" ref="M147" si="758">J147/12</f>
        <v>930.16666666666663</v>
      </c>
      <c r="N147" s="36">
        <f t="shared" ref="N147" si="759">K147/12</f>
        <v>345.58333333333331</v>
      </c>
      <c r="O147" s="20">
        <f t="shared" ref="O147" si="760">B147/$F147</f>
        <v>0.27570621468926554</v>
      </c>
      <c r="P147" s="23">
        <f t="shared" ref="P147" si="761">C147/$F147</f>
        <v>9.03954802259887E-2</v>
      </c>
      <c r="Q147" s="15">
        <f t="shared" ref="Q147" si="762">D147/$F147</f>
        <v>0.63389830508474576</v>
      </c>
      <c r="R147" s="27">
        <f t="shared" ref="R147" si="763">E147/$F147</f>
        <v>0</v>
      </c>
      <c r="S147" s="18">
        <v>11</v>
      </c>
      <c r="T147" s="21">
        <v>12</v>
      </c>
      <c r="U147" s="14">
        <v>7</v>
      </c>
      <c r="V147" s="25">
        <v>0</v>
      </c>
      <c r="W147" s="31">
        <f t="shared" ref="W147" si="764">SUM(S147:V147)</f>
        <v>30</v>
      </c>
      <c r="X147" s="18">
        <v>0</v>
      </c>
      <c r="Y147" s="21">
        <v>0</v>
      </c>
      <c r="Z147" s="14">
        <v>0</v>
      </c>
      <c r="AA147" s="25">
        <v>0</v>
      </c>
      <c r="AB147" s="31">
        <f t="shared" ref="AB147" si="765">SUM(X147:AA147)</f>
        <v>0</v>
      </c>
      <c r="AC147" s="18">
        <f t="shared" ref="AC147" si="766">S147+X147</f>
        <v>11</v>
      </c>
      <c r="AD147" s="21">
        <f t="shared" ref="AD147" si="767">T147+Y147</f>
        <v>12</v>
      </c>
      <c r="AE147" s="14">
        <f t="shared" ref="AE147" si="768">U147+Z147</f>
        <v>7</v>
      </c>
      <c r="AF147" s="25">
        <f t="shared" ref="AF147" si="769">V147+AA147</f>
        <v>0</v>
      </c>
      <c r="AG147" s="29">
        <f t="shared" ref="AG147" si="770">W147+AB147</f>
        <v>30</v>
      </c>
      <c r="AH147" s="57">
        <f t="shared" ref="AH147" si="771">AG147/F147</f>
        <v>3.3898305084745763E-2</v>
      </c>
      <c r="AI147" s="37">
        <v>753</v>
      </c>
      <c r="AJ147" s="38">
        <f t="shared" ref="AJ147" si="772">AI147/(AI147+AO147)</f>
        <v>0.85084745762711866</v>
      </c>
      <c r="AK147" s="39">
        <f t="shared" ref="AK147" si="773">AQ147-AI147</f>
        <v>91</v>
      </c>
      <c r="AL147" s="40">
        <f t="shared" ref="AL147" si="774">AK147/(AI147+AO147)</f>
        <v>0.10282485875706214</v>
      </c>
      <c r="AM147" s="41">
        <v>41</v>
      </c>
      <c r="AN147" s="42">
        <f t="shared" ref="AN147" si="775">AM147/(AQ147+AM147)</f>
        <v>4.632768361581921E-2</v>
      </c>
      <c r="AO147" s="32">
        <v>132</v>
      </c>
      <c r="AP147" s="46">
        <f t="shared" ref="AP147" si="776">AO147/(AO147+AI147)</f>
        <v>0.14915254237288136</v>
      </c>
      <c r="AQ147" s="29">
        <v>844</v>
      </c>
      <c r="AR147" s="43">
        <f t="shared" ref="AR147" si="777">AQ147/(AQ147+AM147)</f>
        <v>0.95367231638418082</v>
      </c>
      <c r="AS147" s="32">
        <f t="shared" ref="AS147" si="778">SUM(AQ136:AQ147)</f>
        <v>14537</v>
      </c>
      <c r="AT147" s="60" cm="1">
        <f t="array" ref="AT147">AS147/(SUM(AM136:AM147+AQ136:AQ147))</f>
        <v>0.9495721471030113</v>
      </c>
      <c r="AU147" s="52">
        <v>17</v>
      </c>
      <c r="AV147" s="51">
        <v>112</v>
      </c>
      <c r="AW147" s="53">
        <v>178</v>
      </c>
      <c r="AX147" s="16">
        <f t="shared" ref="AX147" si="779">SUM(AU147:AW147)</f>
        <v>307</v>
      </c>
      <c r="AY147" s="16">
        <f t="shared" ref="AY147" si="780">F147-(AX147)</f>
        <v>578</v>
      </c>
      <c r="AZ147" s="17">
        <f t="shared" ref="AZ147" si="781">AX147/(AY147+AX147)</f>
        <v>0.34689265536723163</v>
      </c>
      <c r="BA147" s="52">
        <f t="shared" ref="BA147" si="782">SUM(AU136:AU147)</f>
        <v>392</v>
      </c>
      <c r="BB147" s="51">
        <f t="shared" ref="BB147" si="783">SUM(AV136:AV147)</f>
        <v>1608</v>
      </c>
      <c r="BC147" s="53">
        <f t="shared" ref="BC147" si="784">SUM(AW136:AW147)</f>
        <v>1913</v>
      </c>
      <c r="BD147" s="33">
        <f t="shared" ref="BD147" si="785">SUM(AX136:AX147)</f>
        <v>3913</v>
      </c>
      <c r="BE147" s="61">
        <f t="shared" ref="BE147" si="786">BD147/(SUM(AX136:AX147)+SUM(AY136:AY147))</f>
        <v>0.25560128029263834</v>
      </c>
      <c r="BF147" s="25">
        <v>101</v>
      </c>
      <c r="BG147" s="25">
        <v>49</v>
      </c>
      <c r="BH147" s="25">
        <v>7</v>
      </c>
      <c r="BI147" s="25">
        <v>6</v>
      </c>
      <c r="BJ147" s="25">
        <v>6</v>
      </c>
      <c r="BK147" s="171">
        <v>117</v>
      </c>
      <c r="BL147" s="172">
        <f t="shared" si="642"/>
        <v>0.13220338983050847</v>
      </c>
      <c r="BM147" s="171">
        <f t="shared" si="643"/>
        <v>2108</v>
      </c>
      <c r="BN147" s="172">
        <f t="shared" si="644"/>
        <v>0.13769677967208832</v>
      </c>
      <c r="BO147" s="198"/>
      <c r="BP147" s="198"/>
      <c r="BQ147" s="198"/>
      <c r="BR147" s="198"/>
    </row>
    <row r="148" spans="1:70" x14ac:dyDescent="0.3">
      <c r="A148" s="74">
        <v>45323</v>
      </c>
      <c r="B148" s="19">
        <v>358</v>
      </c>
      <c r="C148" s="22">
        <v>135</v>
      </c>
      <c r="D148" s="24">
        <v>648</v>
      </c>
      <c r="E148" s="26">
        <v>93</v>
      </c>
      <c r="F148" s="29">
        <f t="shared" ref="F148" si="787">SUM(B148:E148)</f>
        <v>1234</v>
      </c>
      <c r="G148" s="33">
        <f t="shared" ref="G148" si="788">SUM(C148:E148)</f>
        <v>876</v>
      </c>
      <c r="H148" s="34">
        <f t="shared" ref="H148" si="789">B148</f>
        <v>358</v>
      </c>
      <c r="I148" s="33">
        <f t="shared" ref="I148" si="790">SUM(F137:F148)</f>
        <v>15254</v>
      </c>
      <c r="J148" s="33">
        <f t="shared" ref="J148" si="791">SUM(G137:G148)</f>
        <v>11080</v>
      </c>
      <c r="K148" s="33">
        <f t="shared" ref="K148" si="792">SUM(H137:H148)</f>
        <v>4174</v>
      </c>
      <c r="L148" s="35">
        <f t="shared" ref="L148" si="793">I148/12</f>
        <v>1271.1666666666667</v>
      </c>
      <c r="M148" s="35">
        <f t="shared" ref="M148" si="794">J148/12</f>
        <v>923.33333333333337</v>
      </c>
      <c r="N148" s="36">
        <f t="shared" ref="N148" si="795">K148/12</f>
        <v>347.83333333333331</v>
      </c>
      <c r="O148" s="20">
        <f t="shared" ref="O148" si="796">B148/$F148</f>
        <v>0.29011345218800649</v>
      </c>
      <c r="P148" s="23">
        <f t="shared" ref="P148" si="797">C148/$F148</f>
        <v>0.10940032414910859</v>
      </c>
      <c r="Q148" s="15">
        <f t="shared" ref="Q148" si="798">D148/$F148</f>
        <v>0.52512155591572118</v>
      </c>
      <c r="R148" s="27">
        <f t="shared" ref="R148" si="799">E148/$F148</f>
        <v>7.5364667747163702E-2</v>
      </c>
      <c r="S148" s="18">
        <v>8</v>
      </c>
      <c r="T148" s="21">
        <v>29</v>
      </c>
      <c r="U148" s="14">
        <v>13</v>
      </c>
      <c r="V148" s="25">
        <v>0</v>
      </c>
      <c r="W148" s="31">
        <f t="shared" ref="W148" si="800">SUM(S148:V148)</f>
        <v>50</v>
      </c>
      <c r="X148" s="18">
        <v>0</v>
      </c>
      <c r="Y148" s="21">
        <v>0</v>
      </c>
      <c r="Z148" s="14">
        <v>0</v>
      </c>
      <c r="AA148" s="25">
        <v>0</v>
      </c>
      <c r="AB148" s="31">
        <f t="shared" ref="AB148" si="801">SUM(X148:AA148)</f>
        <v>0</v>
      </c>
      <c r="AC148" s="18">
        <f t="shared" ref="AC148" si="802">S148+X148</f>
        <v>8</v>
      </c>
      <c r="AD148" s="21">
        <f t="shared" ref="AD148" si="803">T148+Y148</f>
        <v>29</v>
      </c>
      <c r="AE148" s="14">
        <f t="shared" ref="AE148" si="804">U148+Z148</f>
        <v>13</v>
      </c>
      <c r="AF148" s="25">
        <f t="shared" ref="AF148" si="805">V148+AA148</f>
        <v>0</v>
      </c>
      <c r="AG148" s="29">
        <f t="shared" ref="AG148" si="806">W148+AB148</f>
        <v>50</v>
      </c>
      <c r="AH148" s="57">
        <f t="shared" ref="AH148" si="807">AG148/F148</f>
        <v>4.0518638573743923E-2</v>
      </c>
      <c r="AI148" s="37">
        <v>854</v>
      </c>
      <c r="AJ148" s="38">
        <f t="shared" ref="AJ148" si="808">AI148/(AI148+AO148)</f>
        <v>0.69205834683954615</v>
      </c>
      <c r="AK148" s="39">
        <f t="shared" ref="AK148" si="809">AQ148-AI148</f>
        <v>278</v>
      </c>
      <c r="AL148" s="40">
        <f t="shared" ref="AL148" si="810">AK148/(AI148+AO148)</f>
        <v>0.22528363047001621</v>
      </c>
      <c r="AM148" s="41">
        <v>102</v>
      </c>
      <c r="AN148" s="42">
        <f t="shared" ref="AN148" si="811">AM148/(AQ148+AM148)</f>
        <v>8.2658022690437608E-2</v>
      </c>
      <c r="AO148" s="32">
        <v>380</v>
      </c>
      <c r="AP148" s="46">
        <f t="shared" ref="AP148" si="812">AO148/(AO148+AI148)</f>
        <v>0.3079416531604538</v>
      </c>
      <c r="AQ148" s="29">
        <v>1132</v>
      </c>
      <c r="AR148" s="43">
        <f t="shared" ref="AR148" si="813">AQ148/(AQ148+AM148)</f>
        <v>0.91734197730956235</v>
      </c>
      <c r="AS148" s="32">
        <f t="shared" ref="AS148" si="814">SUM(AQ137:AQ148)</f>
        <v>14438</v>
      </c>
      <c r="AT148" s="60" cm="1">
        <f t="array" ref="AT148">AS148/(SUM(AM137:AM148+AQ137:AQ148))</f>
        <v>0.94650583453520387</v>
      </c>
      <c r="AU148" s="52">
        <v>6</v>
      </c>
      <c r="AV148" s="51">
        <v>50</v>
      </c>
      <c r="AW148" s="53">
        <v>98</v>
      </c>
      <c r="AX148" s="16">
        <f t="shared" ref="AX148" si="815">SUM(AU148:AW148)</f>
        <v>154</v>
      </c>
      <c r="AY148" s="16">
        <f t="shared" ref="AY148" si="816">F148-(AX148)</f>
        <v>1080</v>
      </c>
      <c r="AZ148" s="17">
        <f t="shared" ref="AZ148" si="817">AX148/(AY148+AX148)</f>
        <v>0.12479740680713128</v>
      </c>
      <c r="BA148" s="52">
        <f t="shared" ref="BA148" si="818">SUM(AU137:AU148)</f>
        <v>378</v>
      </c>
      <c r="BB148" s="51">
        <f t="shared" ref="BB148" si="819">SUM(AV137:AV148)</f>
        <v>1543</v>
      </c>
      <c r="BC148" s="53">
        <f t="shared" ref="BC148" si="820">SUM(AW137:AW148)</f>
        <v>1935</v>
      </c>
      <c r="BD148" s="33">
        <f t="shared" ref="BD148" si="821">SUM(AX137:AX148)</f>
        <v>3856</v>
      </c>
      <c r="BE148" s="61">
        <f t="shared" ref="BE148" si="822">BD148/(SUM(AX137:AX148)+SUM(AY137:AY148))</f>
        <v>0.25278615445129149</v>
      </c>
      <c r="BF148" s="25">
        <v>80</v>
      </c>
      <c r="BG148" s="25">
        <v>45</v>
      </c>
      <c r="BH148" s="25">
        <v>6</v>
      </c>
      <c r="BI148" s="25">
        <v>3</v>
      </c>
      <c r="BJ148" s="25">
        <v>7</v>
      </c>
      <c r="BK148" s="171">
        <v>96</v>
      </c>
      <c r="BL148" s="172">
        <f t="shared" si="642"/>
        <v>7.7795786061588337E-2</v>
      </c>
      <c r="BM148" s="171">
        <f t="shared" si="643"/>
        <v>1957</v>
      </c>
      <c r="BN148" s="172">
        <f t="shared" si="644"/>
        <v>0.12829421791005638</v>
      </c>
      <c r="BO148" s="198"/>
      <c r="BP148" s="198"/>
      <c r="BQ148" s="198"/>
      <c r="BR148" s="198"/>
    </row>
    <row r="149" spans="1:70" x14ac:dyDescent="0.3">
      <c r="A149" s="74">
        <v>45352</v>
      </c>
      <c r="B149" s="19">
        <v>340</v>
      </c>
      <c r="C149" s="22">
        <v>97</v>
      </c>
      <c r="D149" s="24">
        <v>774</v>
      </c>
      <c r="E149" s="26">
        <v>48</v>
      </c>
      <c r="F149" s="29">
        <f t="shared" ref="F149" si="823">SUM(B149:E149)</f>
        <v>1259</v>
      </c>
      <c r="G149" s="33">
        <f t="shared" ref="G149" si="824">SUM(C149:E149)</f>
        <v>919</v>
      </c>
      <c r="H149" s="34">
        <f t="shared" ref="H149" si="825">B149</f>
        <v>340</v>
      </c>
      <c r="I149" s="33">
        <f t="shared" ref="I149" si="826">SUM(F138:F149)</f>
        <v>14699</v>
      </c>
      <c r="J149" s="33">
        <f t="shared" ref="J149" si="827">SUM(G138:G149)</f>
        <v>10611</v>
      </c>
      <c r="K149" s="33">
        <f t="shared" ref="K149" si="828">SUM(H138:H149)</f>
        <v>4088</v>
      </c>
      <c r="L149" s="35">
        <f t="shared" ref="L149" si="829">I149/12</f>
        <v>1224.9166666666667</v>
      </c>
      <c r="M149" s="35">
        <f t="shared" ref="M149" si="830">J149/12</f>
        <v>884.25</v>
      </c>
      <c r="N149" s="36">
        <f t="shared" ref="N149" si="831">K149/12</f>
        <v>340.66666666666669</v>
      </c>
      <c r="O149" s="20">
        <f t="shared" ref="O149" si="832">B149/$F149</f>
        <v>0.27005559968228754</v>
      </c>
      <c r="P149" s="23">
        <f t="shared" ref="P149" si="833">C149/$F149</f>
        <v>7.7045274027005561E-2</v>
      </c>
      <c r="Q149" s="15">
        <f t="shared" ref="Q149" si="834">D149/$F149</f>
        <v>0.61477362986497219</v>
      </c>
      <c r="R149" s="27">
        <f t="shared" ref="R149" si="835">E149/$F149</f>
        <v>3.8125496425734713E-2</v>
      </c>
      <c r="S149" s="18">
        <v>2</v>
      </c>
      <c r="T149" s="21">
        <v>18</v>
      </c>
      <c r="U149" s="14">
        <v>26</v>
      </c>
      <c r="V149" s="25">
        <v>0</v>
      </c>
      <c r="W149" s="31">
        <f t="shared" ref="W149" si="836">SUM(S149:V149)</f>
        <v>46</v>
      </c>
      <c r="X149" s="18">
        <v>0</v>
      </c>
      <c r="Y149" s="21">
        <v>0</v>
      </c>
      <c r="Z149" s="14">
        <v>0</v>
      </c>
      <c r="AA149" s="25">
        <v>0</v>
      </c>
      <c r="AB149" s="31">
        <f t="shared" ref="AB149:AB150" si="837">SUM(X149:AA149)</f>
        <v>0</v>
      </c>
      <c r="AC149" s="18">
        <f t="shared" ref="AC149" si="838">S149+X149</f>
        <v>2</v>
      </c>
      <c r="AD149" s="21">
        <f t="shared" ref="AD149" si="839">T149+Y149</f>
        <v>18</v>
      </c>
      <c r="AE149" s="14">
        <f t="shared" ref="AE149" si="840">U149+Z149</f>
        <v>26</v>
      </c>
      <c r="AF149" s="25">
        <f t="shared" ref="AF149" si="841">V149+AA149</f>
        <v>0</v>
      </c>
      <c r="AG149" s="29">
        <f t="shared" ref="AG149" si="842">W149+AB149</f>
        <v>46</v>
      </c>
      <c r="AH149" s="57">
        <f t="shared" ref="AH149" si="843">AG149/F149</f>
        <v>3.6536934074662429E-2</v>
      </c>
      <c r="AI149" s="37">
        <v>1007</v>
      </c>
      <c r="AJ149" s="38">
        <f t="shared" ref="AJ149" si="844">AI149/(AI149+AO149)</f>
        <v>0.79984114376489279</v>
      </c>
      <c r="AK149" s="39">
        <f t="shared" ref="AK149" si="845">AQ149-AI149</f>
        <v>221</v>
      </c>
      <c r="AL149" s="40">
        <f t="shared" ref="AL149" si="846">AK149/(AI149+AO149)</f>
        <v>0.17553613979348689</v>
      </c>
      <c r="AM149" s="41">
        <v>31</v>
      </c>
      <c r="AN149" s="42">
        <f t="shared" ref="AN149" si="847">AM149/(AQ149+AM149)</f>
        <v>2.4622716441620333E-2</v>
      </c>
      <c r="AO149" s="32">
        <v>252</v>
      </c>
      <c r="AP149" s="46">
        <f t="shared" ref="AP149" si="848">AO149/(AO149+AI149)</f>
        <v>0.20015885623510724</v>
      </c>
      <c r="AQ149" s="29">
        <v>1228</v>
      </c>
      <c r="AR149" s="43">
        <f t="shared" ref="AR149" si="849">AQ149/(AQ149+AM149)</f>
        <v>0.97537728355837972</v>
      </c>
      <c r="AS149" s="32">
        <f t="shared" ref="AS149" si="850">SUM(AQ138:AQ149)</f>
        <v>13952</v>
      </c>
      <c r="AT149" s="60" cm="1">
        <f t="array" ref="AT149">AS149/(SUM(AM138:AM149+AQ138:AQ149))</f>
        <v>0.94918021634124772</v>
      </c>
      <c r="AU149" s="52">
        <v>13</v>
      </c>
      <c r="AV149" s="51">
        <v>113</v>
      </c>
      <c r="AW149" s="53">
        <v>119</v>
      </c>
      <c r="AX149" s="16">
        <f t="shared" ref="AX149" si="851">SUM(AU149:AW149)</f>
        <v>245</v>
      </c>
      <c r="AY149" s="16">
        <f t="shared" ref="AY149" si="852">F149-(AX149)</f>
        <v>1014</v>
      </c>
      <c r="AZ149" s="17">
        <f t="shared" ref="AZ149" si="853">AX149/(AY149+AX149)</f>
        <v>0.19459888800635425</v>
      </c>
      <c r="BA149" s="52">
        <f t="shared" ref="BA149" si="854">SUM(AU138:AU149)</f>
        <v>294</v>
      </c>
      <c r="BB149" s="51">
        <f t="shared" ref="BB149" si="855">SUM(AV138:AV149)</f>
        <v>1494</v>
      </c>
      <c r="BC149" s="53">
        <f t="shared" ref="BC149" si="856">SUM(AW138:AW149)</f>
        <v>1813</v>
      </c>
      <c r="BD149" s="33">
        <f t="shared" ref="BD149" si="857">SUM(AX138:AX149)</f>
        <v>3601</v>
      </c>
      <c r="BE149" s="61">
        <f t="shared" ref="BE149" si="858">BD149/(SUM(AX138:AX149)+SUM(AY138:AY149))</f>
        <v>0.24498265188108034</v>
      </c>
      <c r="BF149" s="25">
        <v>124</v>
      </c>
      <c r="BG149" s="25">
        <v>64</v>
      </c>
      <c r="BH149" s="25">
        <v>2</v>
      </c>
      <c r="BI149" s="25">
        <v>1</v>
      </c>
      <c r="BJ149" s="25">
        <v>9</v>
      </c>
      <c r="BK149" s="171">
        <v>161</v>
      </c>
      <c r="BL149" s="172">
        <f t="shared" ref="BL149" si="859">BK149/F149</f>
        <v>0.12787926926131851</v>
      </c>
      <c r="BM149" s="171">
        <f t="shared" ref="BM149" si="860">SUM(BK138:BK149)</f>
        <v>1806</v>
      </c>
      <c r="BN149" s="172">
        <f t="shared" ref="BN149" si="861">BM149/I149</f>
        <v>0.12286550105449351</v>
      </c>
      <c r="BO149" s="198"/>
      <c r="BP149" s="198"/>
      <c r="BQ149" s="198"/>
      <c r="BR149" s="198"/>
    </row>
    <row r="150" spans="1:70" x14ac:dyDescent="0.3">
      <c r="A150" s="74">
        <v>45383</v>
      </c>
      <c r="B150" s="19">
        <v>397</v>
      </c>
      <c r="C150" s="22">
        <v>81</v>
      </c>
      <c r="D150" s="24">
        <v>737</v>
      </c>
      <c r="E150" s="26">
        <v>67</v>
      </c>
      <c r="F150" s="29">
        <f t="shared" ref="F150" si="862">SUM(B150:E150)</f>
        <v>1282</v>
      </c>
      <c r="G150" s="33">
        <f t="shared" ref="G150" si="863">SUM(C150:E150)</f>
        <v>885</v>
      </c>
      <c r="H150" s="34">
        <f t="shared" ref="H150" si="864">B150</f>
        <v>397</v>
      </c>
      <c r="I150" s="33">
        <f t="shared" ref="I150" si="865">SUM(F139:F150)</f>
        <v>14650</v>
      </c>
      <c r="J150" s="33">
        <f t="shared" ref="J150" si="866">SUM(G139:G150)</f>
        <v>10515</v>
      </c>
      <c r="K150" s="33">
        <f t="shared" ref="K150" si="867">SUM(H139:H150)</f>
        <v>4135</v>
      </c>
      <c r="L150" s="35">
        <f t="shared" ref="L150" si="868">I150/12</f>
        <v>1220.8333333333333</v>
      </c>
      <c r="M150" s="35">
        <f t="shared" ref="M150" si="869">J150/12</f>
        <v>876.25</v>
      </c>
      <c r="N150" s="36">
        <f t="shared" ref="N150" si="870">K150/12</f>
        <v>344.58333333333331</v>
      </c>
      <c r="O150" s="20">
        <f t="shared" ref="O150" si="871">B150/$F150</f>
        <v>0.30967238689547583</v>
      </c>
      <c r="P150" s="23">
        <f t="shared" ref="P150" si="872">C150/$F150</f>
        <v>6.3182527301092042E-2</v>
      </c>
      <c r="Q150" s="15">
        <f t="shared" ref="Q150" si="873">D150/$F150</f>
        <v>0.5748829953198128</v>
      </c>
      <c r="R150" s="27">
        <f t="shared" ref="R150" si="874">E150/$F150</f>
        <v>5.2262090483619343E-2</v>
      </c>
      <c r="S150" s="18">
        <v>2</v>
      </c>
      <c r="T150" s="21">
        <v>0</v>
      </c>
      <c r="U150" s="14">
        <v>16</v>
      </c>
      <c r="V150" s="25">
        <v>0</v>
      </c>
      <c r="W150" s="31">
        <f t="shared" ref="W150" si="875">SUM(S150:V150)</f>
        <v>18</v>
      </c>
      <c r="X150" s="18">
        <v>0</v>
      </c>
      <c r="Y150" s="21">
        <v>0</v>
      </c>
      <c r="Z150" s="14">
        <v>0</v>
      </c>
      <c r="AA150" s="25">
        <v>0</v>
      </c>
      <c r="AB150" s="31">
        <f t="shared" si="837"/>
        <v>0</v>
      </c>
      <c r="AC150" s="18">
        <f t="shared" ref="AC150" si="876">S150+X150</f>
        <v>2</v>
      </c>
      <c r="AD150" s="21">
        <f t="shared" ref="AD150" si="877">T150+Y150</f>
        <v>0</v>
      </c>
      <c r="AE150" s="14">
        <f t="shared" ref="AE150" si="878">U150+Z150</f>
        <v>16</v>
      </c>
      <c r="AF150" s="25">
        <f t="shared" ref="AF150" si="879">V150+AA150</f>
        <v>0</v>
      </c>
      <c r="AG150" s="29">
        <f t="shared" ref="AG150" si="880">W150+AB150</f>
        <v>18</v>
      </c>
      <c r="AH150" s="57">
        <f>AG150/F150</f>
        <v>1.4040561622464899E-2</v>
      </c>
      <c r="AI150" s="37">
        <v>1008</v>
      </c>
      <c r="AJ150" s="38">
        <f t="shared" ref="AJ150" si="881">AI150/(AI150+AO150)</f>
        <v>0.78627145085803429</v>
      </c>
      <c r="AK150" s="39">
        <f>AQ150-AI150</f>
        <v>215</v>
      </c>
      <c r="AL150" s="40">
        <f t="shared" ref="AL150" si="882">AK150/(AI150+AO150)</f>
        <v>0.16770670826833073</v>
      </c>
      <c r="AM150" s="41">
        <v>59</v>
      </c>
      <c r="AN150" s="42">
        <f t="shared" ref="AN150" si="883">AM150/(AQ150+AM150)</f>
        <v>4.6021840873634944E-2</v>
      </c>
      <c r="AO150" s="32">
        <v>274</v>
      </c>
      <c r="AP150" s="46">
        <f t="shared" ref="AP150" si="884">AO150/(AO150+AI150)</f>
        <v>0.21372854914196568</v>
      </c>
      <c r="AQ150" s="29">
        <v>1223</v>
      </c>
      <c r="AR150" s="43">
        <f t="shared" ref="AR150" si="885">AQ150/(AQ150+AM150)</f>
        <v>0.95397815912636508</v>
      </c>
      <c r="AS150" s="32">
        <f t="shared" ref="AS150" si="886">SUM(AQ139:AQ150)</f>
        <v>13902</v>
      </c>
      <c r="AT150" s="60" cm="1">
        <f t="array" ref="AT150">AS150/(SUM(AM139:AM150+AQ139:AQ150))</f>
        <v>0.94894197952218429</v>
      </c>
      <c r="AU150" s="52">
        <v>26</v>
      </c>
      <c r="AV150" s="51">
        <v>171</v>
      </c>
      <c r="AW150" s="53">
        <v>63</v>
      </c>
      <c r="AX150" s="16">
        <f t="shared" ref="AX150" si="887">SUM(AU150:AW150)</f>
        <v>260</v>
      </c>
      <c r="AY150" s="16">
        <f t="shared" ref="AY150" si="888">F150-(AX150)</f>
        <v>1022</v>
      </c>
      <c r="AZ150" s="17">
        <f t="shared" ref="AZ150" si="889">AX150/(AY150+AX150)</f>
        <v>0.20280811232449297</v>
      </c>
      <c r="BA150" s="52">
        <f t="shared" ref="BA150" si="890">SUM(AU139:AU150)</f>
        <v>289</v>
      </c>
      <c r="BB150" s="51">
        <f t="shared" ref="BB150" si="891">SUM(AV139:AV150)</f>
        <v>1577</v>
      </c>
      <c r="BC150" s="53">
        <f t="shared" ref="BC150" si="892">SUM(AW139:AW150)</f>
        <v>1684</v>
      </c>
      <c r="BD150" s="33">
        <f t="shared" ref="BD150" si="893">SUM(AX139:AX150)</f>
        <v>3550</v>
      </c>
      <c r="BE150" s="61">
        <f t="shared" ref="BE150" si="894">BD150/(SUM(AX139:AX150)+SUM(AY139:AY150))</f>
        <v>0.24232081911262798</v>
      </c>
      <c r="BF150" s="25">
        <v>134</v>
      </c>
      <c r="BG150" s="25">
        <v>77</v>
      </c>
      <c r="BH150" s="25">
        <v>5</v>
      </c>
      <c r="BI150" s="25">
        <v>3</v>
      </c>
      <c r="BJ150" s="25">
        <v>5</v>
      </c>
      <c r="BK150" s="171">
        <v>146</v>
      </c>
      <c r="BL150" s="172">
        <f t="shared" ref="BL150" si="895">BK150/F150</f>
        <v>0.11388455538221529</v>
      </c>
      <c r="BM150" s="171">
        <f t="shared" ref="BM150" si="896">SUM(BK139:BK150)</f>
        <v>1818</v>
      </c>
      <c r="BN150" s="172">
        <f t="shared" ref="BN150" si="897">BM150/I150</f>
        <v>0.12409556313993174</v>
      </c>
    </row>
    <row r="151" spans="1:70" x14ac:dyDescent="0.3">
      <c r="A151" s="74">
        <v>45413</v>
      </c>
      <c r="B151" s="19">
        <v>430</v>
      </c>
      <c r="C151" s="22">
        <v>66</v>
      </c>
      <c r="D151" s="24">
        <v>776</v>
      </c>
      <c r="E151" s="26">
        <v>4</v>
      </c>
      <c r="F151" s="29">
        <f t="shared" ref="F151" si="898">SUM(B151:E151)</f>
        <v>1276</v>
      </c>
      <c r="G151" s="33">
        <f t="shared" ref="G151" si="899">SUM(C151:E151)</f>
        <v>846</v>
      </c>
      <c r="H151" s="34">
        <f t="shared" ref="H151" si="900">B151</f>
        <v>430</v>
      </c>
      <c r="I151" s="33">
        <f t="shared" ref="I151:I157" si="901">SUM(F140:F151)</f>
        <v>14488</v>
      </c>
      <c r="J151" s="33">
        <f t="shared" ref="J151" si="902">SUM(G140:G151)</f>
        <v>10297</v>
      </c>
      <c r="K151" s="33">
        <f t="shared" ref="K151" si="903">SUM(H140:H151)</f>
        <v>4191</v>
      </c>
      <c r="L151" s="35">
        <f t="shared" ref="L151" si="904">I151/12</f>
        <v>1207.3333333333333</v>
      </c>
      <c r="M151" s="35">
        <f t="shared" ref="M151" si="905">J151/12</f>
        <v>858.08333333333337</v>
      </c>
      <c r="N151" s="36">
        <f t="shared" ref="N151" si="906">K151/12</f>
        <v>349.25</v>
      </c>
      <c r="O151" s="20">
        <f t="shared" ref="O151:O158" si="907">B151/$F151</f>
        <v>0.33699059561128525</v>
      </c>
      <c r="P151" s="23">
        <f t="shared" ref="P151" si="908">C151/$F151</f>
        <v>5.1724137931034482E-2</v>
      </c>
      <c r="Q151" s="15">
        <f t="shared" ref="Q151" si="909">D151/$F151</f>
        <v>0.60815047021943569</v>
      </c>
      <c r="R151" s="27">
        <f t="shared" ref="R151" si="910">E151/$F151</f>
        <v>3.134796238244514E-3</v>
      </c>
      <c r="S151" s="18">
        <v>14</v>
      </c>
      <c r="T151" s="21">
        <v>0</v>
      </c>
      <c r="U151" s="14">
        <v>1</v>
      </c>
      <c r="V151" s="25">
        <v>0</v>
      </c>
      <c r="W151" s="31">
        <f t="shared" ref="W151" si="911">SUM(S151:V151)</f>
        <v>15</v>
      </c>
      <c r="X151" s="18">
        <v>0</v>
      </c>
      <c r="Y151" s="21">
        <v>0</v>
      </c>
      <c r="Z151" s="14">
        <v>0</v>
      </c>
      <c r="AA151" s="25">
        <v>0</v>
      </c>
      <c r="AB151" s="31">
        <f t="shared" ref="AB151" si="912">SUM(X151:AA151)</f>
        <v>0</v>
      </c>
      <c r="AC151" s="18">
        <f t="shared" ref="AC151" si="913">S151+X151</f>
        <v>14</v>
      </c>
      <c r="AD151" s="21">
        <f t="shared" ref="AD151" si="914">T151+Y151</f>
        <v>0</v>
      </c>
      <c r="AE151" s="14">
        <f t="shared" ref="AE151" si="915">U151+Z151</f>
        <v>1</v>
      </c>
      <c r="AF151" s="25">
        <f t="shared" ref="AF151" si="916">V151+AA151</f>
        <v>0</v>
      </c>
      <c r="AG151" s="29">
        <f t="shared" ref="AG151" si="917">W151+AB151</f>
        <v>15</v>
      </c>
      <c r="AH151" s="57">
        <f t="shared" ref="AH151" si="918">AG151/F151</f>
        <v>1.1755485893416929E-2</v>
      </c>
      <c r="AI151" s="37">
        <v>1029</v>
      </c>
      <c r="AJ151" s="38">
        <f t="shared" ref="AJ151" si="919">AI151/(AI151+AO151)</f>
        <v>0.80642633228840122</v>
      </c>
      <c r="AK151" s="39">
        <f t="shared" ref="AK151" si="920">AQ151-AI151</f>
        <v>155</v>
      </c>
      <c r="AL151" s="40">
        <f t="shared" ref="AL151" si="921">AK151/(AI151+AO151)</f>
        <v>0.12147335423197492</v>
      </c>
      <c r="AM151" s="41">
        <v>92</v>
      </c>
      <c r="AN151" s="42">
        <f t="shared" ref="AN151" si="922">AM151/(AQ151+AM151)</f>
        <v>7.2100313479623826E-2</v>
      </c>
      <c r="AO151" s="32">
        <v>247</v>
      </c>
      <c r="AP151" s="46">
        <f t="shared" ref="AP151" si="923">AO151/(AO151+AI151)</f>
        <v>0.19357366771159876</v>
      </c>
      <c r="AQ151" s="29">
        <v>1184</v>
      </c>
      <c r="AR151" s="43">
        <f t="shared" ref="AR151" si="924">AQ151/(AQ151+AM151)</f>
        <v>0.92789968652037613</v>
      </c>
      <c r="AS151" s="32">
        <f t="shared" ref="AS151" si="925">SUM(AQ140:AQ151)</f>
        <v>13741</v>
      </c>
      <c r="AT151" s="60" cm="1">
        <f t="array" ref="AT151">AS151/(SUM(AM140:AM151+AQ140:AQ151))</f>
        <v>0.94844008834897842</v>
      </c>
      <c r="AU151" s="52">
        <v>18</v>
      </c>
      <c r="AV151" s="51">
        <v>92</v>
      </c>
      <c r="AW151" s="53">
        <v>142</v>
      </c>
      <c r="AX151" s="16">
        <f t="shared" ref="AX151" si="926">SUM(AU151:AW151)</f>
        <v>252</v>
      </c>
      <c r="AY151" s="16">
        <f t="shared" ref="AY151" si="927">F151-(AX151)</f>
        <v>1024</v>
      </c>
      <c r="AZ151" s="17">
        <f t="shared" ref="AZ151" si="928">AX151/(AY151+AX151)</f>
        <v>0.19749216300940439</v>
      </c>
      <c r="BA151" s="52">
        <f t="shared" ref="BA151" si="929">SUM(AU140:AU151)</f>
        <v>278</v>
      </c>
      <c r="BB151" s="51">
        <f t="shared" ref="BB151" si="930">SUM(AV140:AV151)</f>
        <v>1499</v>
      </c>
      <c r="BC151" s="53">
        <f t="shared" ref="BC151" si="931">SUM(AW140:AW151)</f>
        <v>1625</v>
      </c>
      <c r="BD151" s="33">
        <f t="shared" ref="BD151" si="932">SUM(AX140:AX151)</f>
        <v>3402</v>
      </c>
      <c r="BE151" s="61">
        <f t="shared" ref="BE151" si="933">BD151/(SUM(AX140:AX151)+SUM(AY140:AY151))</f>
        <v>0.23481501932633905</v>
      </c>
      <c r="BF151" s="25">
        <v>89</v>
      </c>
      <c r="BG151" s="25">
        <v>45</v>
      </c>
      <c r="BH151" s="25">
        <v>5</v>
      </c>
      <c r="BI151" s="25">
        <v>4</v>
      </c>
      <c r="BJ151" s="25">
        <v>5</v>
      </c>
      <c r="BK151" s="171">
        <v>96</v>
      </c>
      <c r="BL151" s="172">
        <f t="shared" ref="BL151" si="934">BK151/F151</f>
        <v>7.5235109717868343E-2</v>
      </c>
      <c r="BM151" s="171">
        <f t="shared" ref="BM151" si="935">SUM(BK140:BK151)</f>
        <v>1718</v>
      </c>
      <c r="BN151" s="172">
        <f t="shared" ref="BN151" si="936">BM151/I151</f>
        <v>0.11858089453340696</v>
      </c>
    </row>
    <row r="152" spans="1:70" x14ac:dyDescent="0.3">
      <c r="A152" s="74">
        <v>45444</v>
      </c>
      <c r="B152" s="19">
        <v>288</v>
      </c>
      <c r="C152" s="22">
        <v>27</v>
      </c>
      <c r="D152" s="24">
        <v>405</v>
      </c>
      <c r="E152" s="26">
        <v>24</v>
      </c>
      <c r="F152" s="29">
        <f t="shared" ref="F152:F153" si="937">SUM(B152:E152)</f>
        <v>744</v>
      </c>
      <c r="G152" s="33">
        <f t="shared" ref="G152:G153" si="938">SUM(C152:E152)</f>
        <v>456</v>
      </c>
      <c r="H152" s="34">
        <f t="shared" ref="H152:H153" si="939">B152</f>
        <v>288</v>
      </c>
      <c r="I152" s="33">
        <f t="shared" si="901"/>
        <v>13855</v>
      </c>
      <c r="J152" s="33">
        <f t="shared" ref="J152:K152" si="940">SUM(G141:G152)</f>
        <v>9768</v>
      </c>
      <c r="K152" s="33">
        <f t="shared" si="940"/>
        <v>4087</v>
      </c>
      <c r="L152" s="35">
        <f t="shared" ref="L152:L153" si="941">I152/12</f>
        <v>1154.5833333333333</v>
      </c>
      <c r="M152" s="35">
        <f t="shared" ref="M152:M153" si="942">J152/12</f>
        <v>814</v>
      </c>
      <c r="N152" s="36">
        <f t="shared" ref="N152:N153" si="943">K152/12</f>
        <v>340.58333333333331</v>
      </c>
      <c r="O152" s="20">
        <f t="shared" si="907"/>
        <v>0.38709677419354838</v>
      </c>
      <c r="P152" s="23">
        <f t="shared" ref="P152:P153" si="944">C152/$F152</f>
        <v>3.6290322580645164E-2</v>
      </c>
      <c r="Q152" s="15">
        <f t="shared" ref="Q152:Q153" si="945">D152/$F152</f>
        <v>0.54435483870967738</v>
      </c>
      <c r="R152" s="27">
        <f t="shared" ref="R152:R153" si="946">E152/$F152</f>
        <v>3.2258064516129031E-2</v>
      </c>
      <c r="S152" s="18">
        <v>2</v>
      </c>
      <c r="T152" s="21">
        <v>20</v>
      </c>
      <c r="U152" s="14">
        <v>2</v>
      </c>
      <c r="V152" s="25">
        <v>0</v>
      </c>
      <c r="W152" s="31">
        <f t="shared" ref="W152:W158" si="947">SUM(S152:V152)</f>
        <v>24</v>
      </c>
      <c r="X152" s="18">
        <v>0</v>
      </c>
      <c r="Y152" s="21">
        <v>0</v>
      </c>
      <c r="Z152" s="14">
        <v>7</v>
      </c>
      <c r="AA152" s="25">
        <v>0</v>
      </c>
      <c r="AB152" s="31">
        <f t="shared" ref="AB152:AB158" si="948">SUM(X152:AA152)</f>
        <v>7</v>
      </c>
      <c r="AC152" s="18">
        <f t="shared" ref="AC152:AC153" si="949">S152+X152</f>
        <v>2</v>
      </c>
      <c r="AD152" s="21">
        <f t="shared" ref="AD152:AD158" si="950">T152+Y152</f>
        <v>20</v>
      </c>
      <c r="AE152" s="14">
        <f t="shared" ref="AE152:AE158" si="951">U152+Z152</f>
        <v>9</v>
      </c>
      <c r="AF152" s="25">
        <f t="shared" ref="AF152:AF158" si="952">V152+AA152</f>
        <v>0</v>
      </c>
      <c r="AG152" s="29">
        <f t="shared" ref="AG152:AG158" si="953">W152+AB152</f>
        <v>31</v>
      </c>
      <c r="AH152" s="57">
        <f t="shared" ref="AH152:AH158" si="954">AG152/F152</f>
        <v>4.1666666666666664E-2</v>
      </c>
      <c r="AI152" s="37">
        <v>568</v>
      </c>
      <c r="AJ152" s="38">
        <f t="shared" ref="AJ152:AJ153" si="955">AI152/(AI152+AO152)</f>
        <v>0.76344086021505375</v>
      </c>
      <c r="AK152" s="39">
        <f t="shared" ref="AK152" si="956">AQ152-AI152</f>
        <v>132</v>
      </c>
      <c r="AL152" s="40">
        <f t="shared" ref="AL152:AL153" si="957">AK152/(AI152+AO152)</f>
        <v>0.17741935483870969</v>
      </c>
      <c r="AM152" s="41">
        <v>44</v>
      </c>
      <c r="AN152" s="42">
        <f t="shared" ref="AN152:AN158" si="958">AM152/(AQ152+AM152)</f>
        <v>5.9139784946236562E-2</v>
      </c>
      <c r="AO152" s="32">
        <v>176</v>
      </c>
      <c r="AP152" s="46">
        <f t="shared" ref="AP152:AP158" si="959">AO152/(AO152+AI152)</f>
        <v>0.23655913978494625</v>
      </c>
      <c r="AQ152" s="29">
        <v>700</v>
      </c>
      <c r="AR152" s="43">
        <f t="shared" ref="AR152:AR158" si="960">AQ152/(AQ152+AM152)</f>
        <v>0.94086021505376349</v>
      </c>
      <c r="AS152" s="32">
        <f t="shared" ref="AS152:AS157" si="961">SUM(AQ141:AQ152)</f>
        <v>13134</v>
      </c>
      <c r="AT152" s="60" cm="1">
        <f t="array" ref="AT152">AS152/(SUM(AM141:AM152+AQ141:AQ152))</f>
        <v>0.94796102490075784</v>
      </c>
      <c r="AU152" s="52">
        <v>16</v>
      </c>
      <c r="AV152" s="51">
        <v>40</v>
      </c>
      <c r="AW152" s="53">
        <v>92</v>
      </c>
      <c r="AX152" s="16">
        <f t="shared" ref="AX152:AX158" si="962">SUM(AU152:AW152)</f>
        <v>148</v>
      </c>
      <c r="AY152" s="16">
        <f t="shared" ref="AY152:AY153" si="963">F152-(AX152)</f>
        <v>596</v>
      </c>
      <c r="AZ152" s="17">
        <f t="shared" ref="AZ152" si="964">AX152/(AY152+AX152)</f>
        <v>0.19892473118279569</v>
      </c>
      <c r="BA152" s="52">
        <f t="shared" ref="BA152:BD152" si="965">SUM(AU141:AU152)</f>
        <v>286</v>
      </c>
      <c r="BB152" s="51">
        <f t="shared" si="965"/>
        <v>1420</v>
      </c>
      <c r="BC152" s="53">
        <f t="shared" si="965"/>
        <v>1520</v>
      </c>
      <c r="BD152" s="33">
        <f t="shared" si="965"/>
        <v>3226</v>
      </c>
      <c r="BE152" s="61">
        <f t="shared" ref="BE152:BE157" si="966">BD152/(SUM(AX141:AX152)+SUM(AY141:AY152))</f>
        <v>0.23284012991699748</v>
      </c>
      <c r="BF152" s="25">
        <v>203</v>
      </c>
      <c r="BG152" s="25">
        <v>131</v>
      </c>
      <c r="BH152" s="25">
        <v>7</v>
      </c>
      <c r="BI152" s="25">
        <v>6</v>
      </c>
      <c r="BJ152" s="25">
        <v>8</v>
      </c>
      <c r="BK152" s="171">
        <v>220</v>
      </c>
      <c r="BL152" s="172">
        <f t="shared" ref="BL152:BL158" si="967">BK152/F152</f>
        <v>0.29569892473118281</v>
      </c>
      <c r="BM152" s="171">
        <f t="shared" ref="BM152:BM157" si="968">SUM(BK141:BK152)</f>
        <v>1785</v>
      </c>
      <c r="BN152" s="172">
        <f t="shared" ref="BN152:BN153" si="969">BM152/I152</f>
        <v>0.12883435582822086</v>
      </c>
    </row>
    <row r="153" spans="1:70" x14ac:dyDescent="0.3">
      <c r="A153" s="74">
        <v>45474</v>
      </c>
      <c r="B153" s="19">
        <v>465</v>
      </c>
      <c r="C153" s="22">
        <v>35</v>
      </c>
      <c r="D153" s="24">
        <v>650</v>
      </c>
      <c r="E153" s="26">
        <v>140</v>
      </c>
      <c r="F153" s="29">
        <f t="shared" si="937"/>
        <v>1290</v>
      </c>
      <c r="G153" s="33">
        <f t="shared" si="938"/>
        <v>825</v>
      </c>
      <c r="H153" s="34">
        <f t="shared" si="939"/>
        <v>465</v>
      </c>
      <c r="I153" s="33">
        <f t="shared" si="901"/>
        <v>13662</v>
      </c>
      <c r="J153" s="33">
        <f t="shared" ref="J153:K155" si="970">SUM(G142:G153)</f>
        <v>9415</v>
      </c>
      <c r="K153" s="33">
        <f t="shared" si="970"/>
        <v>4247</v>
      </c>
      <c r="L153" s="35">
        <f t="shared" si="941"/>
        <v>1138.5</v>
      </c>
      <c r="M153" s="35">
        <f t="shared" si="942"/>
        <v>784.58333333333337</v>
      </c>
      <c r="N153" s="36">
        <f t="shared" si="943"/>
        <v>353.91666666666669</v>
      </c>
      <c r="O153" s="20">
        <f t="shared" si="907"/>
        <v>0.36046511627906974</v>
      </c>
      <c r="P153" s="23">
        <f t="shared" si="944"/>
        <v>2.7131782945736434E-2</v>
      </c>
      <c r="Q153" s="15">
        <f t="shared" si="945"/>
        <v>0.50387596899224807</v>
      </c>
      <c r="R153" s="27">
        <f t="shared" si="946"/>
        <v>0.10852713178294573</v>
      </c>
      <c r="S153" s="18">
        <v>2</v>
      </c>
      <c r="T153" s="21">
        <v>0</v>
      </c>
      <c r="U153" s="14">
        <v>40</v>
      </c>
      <c r="V153" s="25">
        <v>0</v>
      </c>
      <c r="W153" s="31">
        <f t="shared" si="947"/>
        <v>42</v>
      </c>
      <c r="X153" s="18">
        <v>0</v>
      </c>
      <c r="Y153" s="21">
        <v>0</v>
      </c>
      <c r="Z153" s="14">
        <v>7</v>
      </c>
      <c r="AA153" s="25">
        <v>0</v>
      </c>
      <c r="AB153" s="31">
        <f t="shared" si="948"/>
        <v>7</v>
      </c>
      <c r="AC153" s="18">
        <f t="shared" si="949"/>
        <v>2</v>
      </c>
      <c r="AD153" s="21">
        <f t="shared" si="950"/>
        <v>0</v>
      </c>
      <c r="AE153" s="14">
        <f t="shared" si="951"/>
        <v>47</v>
      </c>
      <c r="AF153" s="25">
        <f t="shared" si="952"/>
        <v>0</v>
      </c>
      <c r="AG153" s="29">
        <f t="shared" si="953"/>
        <v>49</v>
      </c>
      <c r="AH153" s="57">
        <f t="shared" si="954"/>
        <v>3.7984496124031007E-2</v>
      </c>
      <c r="AI153" s="37">
        <v>969</v>
      </c>
      <c r="AJ153" s="38">
        <f t="shared" si="955"/>
        <v>0.75116279069767444</v>
      </c>
      <c r="AK153" s="39">
        <f t="shared" ref="AK153:AK158" si="971">AQ153-AI153</f>
        <v>252</v>
      </c>
      <c r="AL153" s="40">
        <f t="shared" si="957"/>
        <v>0.19534883720930232</v>
      </c>
      <c r="AM153" s="41">
        <v>69</v>
      </c>
      <c r="AN153" s="42">
        <f t="shared" si="958"/>
        <v>5.3488372093023255E-2</v>
      </c>
      <c r="AO153" s="32">
        <v>321</v>
      </c>
      <c r="AP153" s="46">
        <f t="shared" si="959"/>
        <v>0.24883720930232558</v>
      </c>
      <c r="AQ153" s="29">
        <v>1221</v>
      </c>
      <c r="AR153" s="43">
        <f t="shared" si="960"/>
        <v>0.94651162790697674</v>
      </c>
      <c r="AS153" s="32">
        <f t="shared" si="961"/>
        <v>12911</v>
      </c>
      <c r="AT153" s="60" cm="1">
        <f t="array" ref="AT153">AS153/(SUM(AM142:AM153+AQ142:AQ153))</f>
        <v>0.94503001024740152</v>
      </c>
      <c r="AU153" s="52">
        <v>22</v>
      </c>
      <c r="AV153" s="51">
        <v>77</v>
      </c>
      <c r="AW153" s="53">
        <v>152</v>
      </c>
      <c r="AX153" s="16">
        <f t="shared" si="962"/>
        <v>251</v>
      </c>
      <c r="AY153" s="16">
        <f t="shared" si="963"/>
        <v>1039</v>
      </c>
      <c r="AZ153" s="17">
        <f t="shared" ref="AZ153:AZ158" si="972">AX153/(AY153+AX153)</f>
        <v>0.1945736434108527</v>
      </c>
      <c r="BA153" s="52">
        <f t="shared" ref="BA153:BD154" si="973">SUM(AU142:AU153)</f>
        <v>276</v>
      </c>
      <c r="BB153" s="51">
        <f t="shared" si="973"/>
        <v>1267</v>
      </c>
      <c r="BC153" s="53">
        <f t="shared" si="973"/>
        <v>1481</v>
      </c>
      <c r="BD153" s="33">
        <f t="shared" si="973"/>
        <v>3024</v>
      </c>
      <c r="BE153" s="61">
        <f t="shared" si="966"/>
        <v>0.22134387351778656</v>
      </c>
      <c r="BF153" s="25">
        <v>235</v>
      </c>
      <c r="BG153" s="25">
        <v>226</v>
      </c>
      <c r="BH153" s="25">
        <v>2</v>
      </c>
      <c r="BI153" s="25">
        <v>13</v>
      </c>
      <c r="BJ153" s="25">
        <v>14</v>
      </c>
      <c r="BK153" s="171">
        <v>365</v>
      </c>
      <c r="BL153" s="172">
        <f t="shared" si="967"/>
        <v>0.28294573643410853</v>
      </c>
      <c r="BM153" s="171">
        <f t="shared" si="968"/>
        <v>1942</v>
      </c>
      <c r="BN153" s="172">
        <f t="shared" si="969"/>
        <v>0.14214609866783781</v>
      </c>
    </row>
    <row r="154" spans="1:70" x14ac:dyDescent="0.3">
      <c r="A154" s="74">
        <v>45505</v>
      </c>
      <c r="B154" s="19">
        <v>418</v>
      </c>
      <c r="C154" s="22">
        <v>38</v>
      </c>
      <c r="D154" s="24">
        <v>561</v>
      </c>
      <c r="E154" s="26">
        <v>211</v>
      </c>
      <c r="F154" s="29">
        <f t="shared" ref="F154:F158" si="974">SUM(B154:E154)</f>
        <v>1228</v>
      </c>
      <c r="G154" s="33">
        <f t="shared" ref="G154:G158" si="975">SUM(C154:E154)</f>
        <v>810</v>
      </c>
      <c r="H154" s="34">
        <f t="shared" ref="H154:H158" si="976">B154</f>
        <v>418</v>
      </c>
      <c r="I154" s="33">
        <f t="shared" si="901"/>
        <v>13748</v>
      </c>
      <c r="J154" s="33">
        <f t="shared" si="970"/>
        <v>9420</v>
      </c>
      <c r="K154" s="33">
        <f t="shared" si="970"/>
        <v>4328</v>
      </c>
      <c r="L154" s="35">
        <f t="shared" ref="L154" si="977">I154/12</f>
        <v>1145.6666666666667</v>
      </c>
      <c r="M154" s="35">
        <f t="shared" ref="M154" si="978">J154/12</f>
        <v>785</v>
      </c>
      <c r="N154" s="36">
        <f t="shared" ref="N154" si="979">K154/12</f>
        <v>360.66666666666669</v>
      </c>
      <c r="O154" s="20">
        <f t="shared" si="907"/>
        <v>0.34039087947882735</v>
      </c>
      <c r="P154" s="23">
        <f t="shared" ref="P154:P155" si="980">C154/$F154</f>
        <v>3.0944625407166124E-2</v>
      </c>
      <c r="Q154" s="15">
        <f t="shared" ref="Q154:Q155" si="981">D154/$F154</f>
        <v>0.45684039087947881</v>
      </c>
      <c r="R154" s="27">
        <f t="shared" ref="R154:R155" si="982">E154/$F154</f>
        <v>0.17182410423452768</v>
      </c>
      <c r="S154" s="18">
        <v>8</v>
      </c>
      <c r="T154" s="21">
        <v>0</v>
      </c>
      <c r="U154" s="14">
        <v>20</v>
      </c>
      <c r="V154" s="25">
        <v>0</v>
      </c>
      <c r="W154" s="31">
        <f t="shared" si="947"/>
        <v>28</v>
      </c>
      <c r="X154" s="18">
        <v>3</v>
      </c>
      <c r="Y154" s="21">
        <v>0</v>
      </c>
      <c r="Z154" s="14">
        <v>0</v>
      </c>
      <c r="AA154" s="25">
        <v>0</v>
      </c>
      <c r="AB154" s="31">
        <f t="shared" si="948"/>
        <v>3</v>
      </c>
      <c r="AC154" s="18">
        <f t="shared" ref="AC154:AC159" si="983">S154+X154</f>
        <v>11</v>
      </c>
      <c r="AD154" s="21">
        <f t="shared" si="950"/>
        <v>0</v>
      </c>
      <c r="AE154" s="14">
        <f t="shared" si="951"/>
        <v>20</v>
      </c>
      <c r="AF154" s="25">
        <f t="shared" si="952"/>
        <v>0</v>
      </c>
      <c r="AG154" s="29">
        <f t="shared" si="953"/>
        <v>31</v>
      </c>
      <c r="AH154" s="57">
        <f t="shared" si="954"/>
        <v>2.5244299674267102E-2</v>
      </c>
      <c r="AI154" s="37">
        <v>855</v>
      </c>
      <c r="AJ154" s="38">
        <f t="shared" ref="AJ154:AJ158" si="984">AI154/(AI154+AO154)</f>
        <v>0.69625407166123776</v>
      </c>
      <c r="AK154" s="39">
        <f t="shared" si="971"/>
        <v>297</v>
      </c>
      <c r="AL154" s="40">
        <f t="shared" ref="AL154:AL158" si="985">AK154/(AI154+AO154)</f>
        <v>0.24185667752442996</v>
      </c>
      <c r="AM154" s="41">
        <v>76</v>
      </c>
      <c r="AN154" s="42">
        <f t="shared" si="958"/>
        <v>6.1889250814332247E-2</v>
      </c>
      <c r="AO154" s="32">
        <v>373</v>
      </c>
      <c r="AP154" s="46">
        <f t="shared" si="959"/>
        <v>0.30374592833876224</v>
      </c>
      <c r="AQ154" s="29">
        <v>1152</v>
      </c>
      <c r="AR154" s="43">
        <f t="shared" si="960"/>
        <v>0.93811074918566772</v>
      </c>
      <c r="AS154" s="32">
        <f t="shared" si="961"/>
        <v>12968</v>
      </c>
      <c r="AT154" s="60" cm="1">
        <f t="array" ref="AT154">AS154/(SUM(AM143:AM154+AQ143:AQ154))</f>
        <v>0.94326447483270293</v>
      </c>
      <c r="AU154" s="52">
        <v>16</v>
      </c>
      <c r="AV154" s="51">
        <v>78</v>
      </c>
      <c r="AW154" s="53">
        <v>150</v>
      </c>
      <c r="AX154" s="16">
        <f t="shared" si="962"/>
        <v>244</v>
      </c>
      <c r="AY154" s="16">
        <f t="shared" ref="AY154:AY159" si="986">F154-(AX154)</f>
        <v>984</v>
      </c>
      <c r="AZ154" s="17">
        <f t="shared" si="972"/>
        <v>0.1986970684039088</v>
      </c>
      <c r="BA154" s="52">
        <f t="shared" si="973"/>
        <v>279</v>
      </c>
      <c r="BB154" s="51">
        <f t="shared" si="973"/>
        <v>1270</v>
      </c>
      <c r="BC154" s="53">
        <f t="shared" si="973"/>
        <v>1480</v>
      </c>
      <c r="BD154" s="33">
        <f t="shared" si="973"/>
        <v>3029</v>
      </c>
      <c r="BE154" s="61">
        <f t="shared" si="966"/>
        <v>0.22032295606633692</v>
      </c>
      <c r="BF154" s="25">
        <v>140</v>
      </c>
      <c r="BG154" s="25">
        <v>77</v>
      </c>
      <c r="BH154" s="25">
        <v>5</v>
      </c>
      <c r="BI154" s="25">
        <v>22</v>
      </c>
      <c r="BJ154" s="25">
        <v>5</v>
      </c>
      <c r="BK154" s="171">
        <v>152</v>
      </c>
      <c r="BL154" s="172">
        <f t="shared" si="967"/>
        <v>0.12377850162866449</v>
      </c>
      <c r="BM154" s="171">
        <f t="shared" si="968"/>
        <v>1950</v>
      </c>
      <c r="BN154" s="172">
        <f t="shared" ref="BN154" si="987">BM154/I154</f>
        <v>0.14183881291824266</v>
      </c>
    </row>
    <row r="155" spans="1:70" x14ac:dyDescent="0.3">
      <c r="A155" s="74">
        <v>45536</v>
      </c>
      <c r="B155" s="19">
        <v>404</v>
      </c>
      <c r="C155" s="22">
        <v>245</v>
      </c>
      <c r="D155" s="24">
        <v>662</v>
      </c>
      <c r="E155" s="26">
        <v>51</v>
      </c>
      <c r="F155" s="29">
        <f t="shared" si="974"/>
        <v>1362</v>
      </c>
      <c r="G155" s="33">
        <f t="shared" si="975"/>
        <v>958</v>
      </c>
      <c r="H155" s="34">
        <f t="shared" si="976"/>
        <v>404</v>
      </c>
      <c r="I155" s="33">
        <f t="shared" si="901"/>
        <v>13821</v>
      </c>
      <c r="J155" s="33">
        <f t="shared" si="970"/>
        <v>9458</v>
      </c>
      <c r="K155" s="33">
        <f t="shared" si="970"/>
        <v>4363</v>
      </c>
      <c r="L155" s="35">
        <f t="shared" ref="L155" si="988">I155/12</f>
        <v>1151.75</v>
      </c>
      <c r="M155" s="35">
        <f t="shared" ref="M155" si="989">J155/12</f>
        <v>788.16666666666663</v>
      </c>
      <c r="N155" s="36">
        <f t="shared" ref="N155" si="990">K155/12</f>
        <v>363.58333333333331</v>
      </c>
      <c r="O155" s="20">
        <f t="shared" si="907"/>
        <v>0.29662261380323052</v>
      </c>
      <c r="P155" s="23">
        <f t="shared" si="980"/>
        <v>0.17988252569750368</v>
      </c>
      <c r="Q155" s="15">
        <f t="shared" si="981"/>
        <v>0.48604992657856094</v>
      </c>
      <c r="R155" s="27">
        <f t="shared" si="982"/>
        <v>3.7444933920704845E-2</v>
      </c>
      <c r="S155" s="18">
        <v>1</v>
      </c>
      <c r="T155" s="21">
        <v>60</v>
      </c>
      <c r="U155" s="14">
        <v>6</v>
      </c>
      <c r="V155" s="25">
        <v>0</v>
      </c>
      <c r="W155" s="31">
        <f t="shared" si="947"/>
        <v>67</v>
      </c>
      <c r="X155" s="18">
        <v>3</v>
      </c>
      <c r="Y155" s="21">
        <v>0</v>
      </c>
      <c r="Z155" s="14">
        <v>4</v>
      </c>
      <c r="AA155" s="25">
        <v>0</v>
      </c>
      <c r="AB155" s="31">
        <f t="shared" si="948"/>
        <v>7</v>
      </c>
      <c r="AC155" s="18">
        <f t="shared" si="983"/>
        <v>4</v>
      </c>
      <c r="AD155" s="21">
        <f t="shared" si="950"/>
        <v>60</v>
      </c>
      <c r="AE155" s="14">
        <f t="shared" si="951"/>
        <v>10</v>
      </c>
      <c r="AF155" s="25">
        <f t="shared" si="952"/>
        <v>0</v>
      </c>
      <c r="AG155" s="29">
        <f t="shared" si="953"/>
        <v>74</v>
      </c>
      <c r="AH155" s="57">
        <f t="shared" si="954"/>
        <v>5.4331864904552128E-2</v>
      </c>
      <c r="AI155" s="37">
        <v>1061</v>
      </c>
      <c r="AJ155" s="38">
        <f t="shared" si="984"/>
        <v>0.77900146842878115</v>
      </c>
      <c r="AK155" s="39">
        <f t="shared" si="971"/>
        <v>230</v>
      </c>
      <c r="AL155" s="40">
        <f t="shared" si="985"/>
        <v>0.16886930983847284</v>
      </c>
      <c r="AM155" s="41">
        <v>71</v>
      </c>
      <c r="AN155" s="42">
        <f t="shared" si="958"/>
        <v>5.2129221732745964E-2</v>
      </c>
      <c r="AO155" s="32">
        <v>301</v>
      </c>
      <c r="AP155" s="46">
        <f t="shared" si="959"/>
        <v>0.22099853157121879</v>
      </c>
      <c r="AQ155" s="29">
        <v>1291</v>
      </c>
      <c r="AR155" s="43">
        <f t="shared" si="960"/>
        <v>0.94787077826725408</v>
      </c>
      <c r="AS155" s="32">
        <f t="shared" si="961"/>
        <v>13025</v>
      </c>
      <c r="AT155" s="60" cm="1">
        <f t="array" ref="AT155">AS155/(SUM(AM144:AM155+AQ144:AQ155))</f>
        <v>0.94240648288835827</v>
      </c>
      <c r="AU155" s="52">
        <v>32</v>
      </c>
      <c r="AV155" s="51">
        <v>49</v>
      </c>
      <c r="AW155" s="53">
        <v>290</v>
      </c>
      <c r="AX155" s="16">
        <f t="shared" si="962"/>
        <v>371</v>
      </c>
      <c r="AY155" s="16">
        <f t="shared" si="986"/>
        <v>991</v>
      </c>
      <c r="AZ155" s="17">
        <f t="shared" si="972"/>
        <v>0.27239353891336271</v>
      </c>
      <c r="BA155" s="52">
        <f t="shared" ref="BA155" si="991">SUM(AU144:AU155)</f>
        <v>259</v>
      </c>
      <c r="BB155" s="51">
        <f t="shared" ref="BB155" si="992">SUM(AV144:AV155)</f>
        <v>1121</v>
      </c>
      <c r="BC155" s="53">
        <f t="shared" ref="BC155" si="993">SUM(AW144:AW155)</f>
        <v>1624</v>
      </c>
      <c r="BD155" s="33">
        <f t="shared" ref="BD155" si="994">SUM(AX144:AX155)</f>
        <v>3004</v>
      </c>
      <c r="BE155" s="61">
        <f t="shared" si="966"/>
        <v>0.21735040879820564</v>
      </c>
      <c r="BF155" s="25">
        <v>99</v>
      </c>
      <c r="BG155" s="25">
        <v>43</v>
      </c>
      <c r="BH155" s="25">
        <v>1</v>
      </c>
      <c r="BI155" s="25">
        <v>6</v>
      </c>
      <c r="BJ155" s="25">
        <v>2</v>
      </c>
      <c r="BK155" s="171">
        <v>111</v>
      </c>
      <c r="BL155" s="172">
        <f t="shared" si="967"/>
        <v>8.1497797356828189E-2</v>
      </c>
      <c r="BM155" s="171">
        <f t="shared" si="968"/>
        <v>1935</v>
      </c>
      <c r="BN155" s="172">
        <f t="shared" ref="BN155:BN157" si="995">BM155/I155</f>
        <v>0.14000434121988278</v>
      </c>
    </row>
    <row r="156" spans="1:70" x14ac:dyDescent="0.3">
      <c r="A156" s="74">
        <v>45566</v>
      </c>
      <c r="B156" s="19">
        <v>384</v>
      </c>
      <c r="C156" s="22">
        <v>113</v>
      </c>
      <c r="D156" s="24">
        <v>724</v>
      </c>
      <c r="E156" s="26">
        <v>0</v>
      </c>
      <c r="F156" s="29">
        <f t="shared" si="974"/>
        <v>1221</v>
      </c>
      <c r="G156" s="33">
        <f t="shared" si="975"/>
        <v>837</v>
      </c>
      <c r="H156" s="34">
        <f t="shared" si="976"/>
        <v>384</v>
      </c>
      <c r="I156" s="33">
        <f t="shared" si="901"/>
        <v>13863</v>
      </c>
      <c r="J156" s="33">
        <f t="shared" ref="J156:J157" si="996">SUM(G145:G156)</f>
        <v>9439</v>
      </c>
      <c r="K156" s="33">
        <f t="shared" ref="K156:K157" si="997">SUM(H145:H156)</f>
        <v>4424</v>
      </c>
      <c r="L156" s="35">
        <f t="shared" ref="L156:L157" si="998">I156/12</f>
        <v>1155.25</v>
      </c>
      <c r="M156" s="35">
        <f t="shared" ref="M156:M157" si="999">J156/12</f>
        <v>786.58333333333337</v>
      </c>
      <c r="N156" s="36">
        <f t="shared" ref="N156:N157" si="1000">K156/12</f>
        <v>368.66666666666669</v>
      </c>
      <c r="O156" s="20">
        <f t="shared" si="907"/>
        <v>0.31449631449631449</v>
      </c>
      <c r="P156" s="23">
        <f t="shared" ref="P156:P158" si="1001">C156/$F156</f>
        <v>9.2547092547092549E-2</v>
      </c>
      <c r="Q156" s="15">
        <f t="shared" ref="Q156:Q158" si="1002">D156/$F156</f>
        <v>0.59295659295659298</v>
      </c>
      <c r="R156" s="27">
        <f t="shared" ref="R156:R158" si="1003">E156/$F156</f>
        <v>0</v>
      </c>
      <c r="S156" s="18">
        <v>2</v>
      </c>
      <c r="T156" s="21">
        <v>0</v>
      </c>
      <c r="U156" s="14">
        <v>16</v>
      </c>
      <c r="V156" s="25">
        <v>0</v>
      </c>
      <c r="W156" s="31">
        <f t="shared" si="947"/>
        <v>18</v>
      </c>
      <c r="X156" s="18">
        <v>0</v>
      </c>
      <c r="Y156" s="21">
        <v>0</v>
      </c>
      <c r="Z156" s="14">
        <v>18</v>
      </c>
      <c r="AA156" s="25">
        <v>0</v>
      </c>
      <c r="AB156" s="31">
        <f t="shared" si="948"/>
        <v>18</v>
      </c>
      <c r="AC156" s="18">
        <f t="shared" si="983"/>
        <v>2</v>
      </c>
      <c r="AD156" s="21">
        <f t="shared" si="950"/>
        <v>0</v>
      </c>
      <c r="AE156" s="14">
        <f t="shared" si="951"/>
        <v>34</v>
      </c>
      <c r="AF156" s="25">
        <f t="shared" si="952"/>
        <v>0</v>
      </c>
      <c r="AG156" s="29">
        <f t="shared" si="953"/>
        <v>36</v>
      </c>
      <c r="AH156" s="57">
        <f t="shared" si="954"/>
        <v>2.9484029484029485E-2</v>
      </c>
      <c r="AI156" s="37">
        <v>998</v>
      </c>
      <c r="AJ156" s="38">
        <f t="shared" si="984"/>
        <v>0.81736281736281735</v>
      </c>
      <c r="AK156" s="39">
        <f t="shared" si="971"/>
        <v>144</v>
      </c>
      <c r="AL156" s="40">
        <f t="shared" si="985"/>
        <v>0.11793611793611794</v>
      </c>
      <c r="AM156" s="41">
        <v>79</v>
      </c>
      <c r="AN156" s="42">
        <f t="shared" si="958"/>
        <v>6.4701064701064695E-2</v>
      </c>
      <c r="AO156" s="32">
        <v>223</v>
      </c>
      <c r="AP156" s="46">
        <f t="shared" si="959"/>
        <v>0.18263718263718265</v>
      </c>
      <c r="AQ156" s="29">
        <v>1142</v>
      </c>
      <c r="AR156" s="43">
        <f t="shared" si="960"/>
        <v>0.93529893529893526</v>
      </c>
      <c r="AS156" s="32">
        <f t="shared" si="961"/>
        <v>13046</v>
      </c>
      <c r="AT156" s="60" cm="1">
        <f t="array" ref="AT156">AS156/(SUM(AM145:AM156+AQ145:AQ156))</f>
        <v>0.94106614729856453</v>
      </c>
      <c r="AU156" s="52">
        <v>6</v>
      </c>
      <c r="AV156" s="51">
        <v>91</v>
      </c>
      <c r="AW156" s="53">
        <v>156</v>
      </c>
      <c r="AX156" s="16">
        <f t="shared" si="962"/>
        <v>253</v>
      </c>
      <c r="AY156" s="16">
        <f t="shared" si="986"/>
        <v>968</v>
      </c>
      <c r="AZ156" s="17">
        <f t="shared" si="972"/>
        <v>0.2072072072072072</v>
      </c>
      <c r="BA156" s="52">
        <f t="shared" ref="BA156:BA157" si="1004">SUM(AU145:AU156)</f>
        <v>224</v>
      </c>
      <c r="BB156" s="51">
        <f t="shared" ref="BB156:BB157" si="1005">SUM(AV145:AV156)</f>
        <v>1107</v>
      </c>
      <c r="BC156" s="53">
        <f t="shared" ref="BC156:BC157" si="1006">SUM(AW145:AW156)</f>
        <v>1622</v>
      </c>
      <c r="BD156" s="33">
        <f t="shared" ref="BD156:BD157" si="1007">SUM(AX145:AX156)</f>
        <v>2953</v>
      </c>
      <c r="BE156" s="61">
        <f t="shared" si="966"/>
        <v>0.2130130563370122</v>
      </c>
      <c r="BF156" s="25">
        <v>221</v>
      </c>
      <c r="BG156" s="25">
        <v>142</v>
      </c>
      <c r="BH156" s="25">
        <v>10</v>
      </c>
      <c r="BI156" s="25">
        <v>11</v>
      </c>
      <c r="BJ156" s="25">
        <v>15</v>
      </c>
      <c r="BK156" s="171">
        <v>230</v>
      </c>
      <c r="BL156" s="172">
        <f t="shared" si="967"/>
        <v>0.18837018837018837</v>
      </c>
      <c r="BM156" s="171">
        <f t="shared" si="968"/>
        <v>1981</v>
      </c>
      <c r="BN156" s="172">
        <f t="shared" si="995"/>
        <v>0.14289836254778907</v>
      </c>
    </row>
    <row r="157" spans="1:70" x14ac:dyDescent="0.3">
      <c r="A157" s="74">
        <v>45597</v>
      </c>
      <c r="B157" s="19">
        <v>358</v>
      </c>
      <c r="C157" s="22">
        <v>106</v>
      </c>
      <c r="D157" s="24">
        <v>742</v>
      </c>
      <c r="E157" s="26">
        <v>0</v>
      </c>
      <c r="F157" s="29">
        <f t="shared" si="974"/>
        <v>1206</v>
      </c>
      <c r="G157" s="33">
        <f t="shared" si="975"/>
        <v>848</v>
      </c>
      <c r="H157" s="34">
        <f t="shared" si="976"/>
        <v>358</v>
      </c>
      <c r="I157" s="33">
        <f t="shared" si="901"/>
        <v>13905</v>
      </c>
      <c r="J157" s="33">
        <f t="shared" si="996"/>
        <v>9508</v>
      </c>
      <c r="K157" s="33">
        <f t="shared" si="997"/>
        <v>4397</v>
      </c>
      <c r="L157" s="35">
        <f t="shared" si="998"/>
        <v>1158.75</v>
      </c>
      <c r="M157" s="35">
        <f t="shared" si="999"/>
        <v>792.33333333333337</v>
      </c>
      <c r="N157" s="36">
        <f t="shared" si="1000"/>
        <v>366.41666666666669</v>
      </c>
      <c r="O157" s="20">
        <f t="shared" si="907"/>
        <v>0.29684908789386399</v>
      </c>
      <c r="P157" s="23">
        <f t="shared" si="1001"/>
        <v>8.7893864013267001E-2</v>
      </c>
      <c r="Q157" s="15">
        <f t="shared" si="1002"/>
        <v>0.61525704809286896</v>
      </c>
      <c r="R157" s="27">
        <f t="shared" si="1003"/>
        <v>0</v>
      </c>
      <c r="S157" s="18">
        <v>0</v>
      </c>
      <c r="T157" s="21">
        <v>0</v>
      </c>
      <c r="U157" s="14">
        <v>32</v>
      </c>
      <c r="V157" s="25">
        <v>0</v>
      </c>
      <c r="W157" s="31">
        <f t="shared" si="947"/>
        <v>32</v>
      </c>
      <c r="X157" s="18">
        <v>5</v>
      </c>
      <c r="Y157" s="21">
        <v>0</v>
      </c>
      <c r="Z157" s="14">
        <v>20</v>
      </c>
      <c r="AA157" s="25">
        <v>0</v>
      </c>
      <c r="AB157" s="31">
        <f t="shared" si="948"/>
        <v>25</v>
      </c>
      <c r="AC157" s="18">
        <f t="shared" si="983"/>
        <v>5</v>
      </c>
      <c r="AD157" s="21">
        <f t="shared" si="950"/>
        <v>0</v>
      </c>
      <c r="AE157" s="14">
        <f t="shared" si="951"/>
        <v>52</v>
      </c>
      <c r="AF157" s="25">
        <f t="shared" si="952"/>
        <v>0</v>
      </c>
      <c r="AG157" s="29">
        <f t="shared" si="953"/>
        <v>57</v>
      </c>
      <c r="AH157" s="57">
        <f t="shared" si="954"/>
        <v>4.7263681592039801E-2</v>
      </c>
      <c r="AI157" s="37">
        <v>928</v>
      </c>
      <c r="AJ157" s="38">
        <f t="shared" si="984"/>
        <v>0.76948590381426207</v>
      </c>
      <c r="AK157" s="39">
        <f t="shared" si="971"/>
        <v>229</v>
      </c>
      <c r="AL157" s="40">
        <f t="shared" si="985"/>
        <v>0.18988391376451078</v>
      </c>
      <c r="AM157" s="41">
        <v>49</v>
      </c>
      <c r="AN157" s="42">
        <f t="shared" si="958"/>
        <v>4.06301824212272E-2</v>
      </c>
      <c r="AO157" s="32">
        <v>278</v>
      </c>
      <c r="AP157" s="46">
        <f t="shared" si="959"/>
        <v>0.23051409618573798</v>
      </c>
      <c r="AQ157" s="29">
        <v>1157</v>
      </c>
      <c r="AR157" s="43">
        <f t="shared" si="960"/>
        <v>0.95936981757877282</v>
      </c>
      <c r="AS157" s="32">
        <f t="shared" si="961"/>
        <v>13137</v>
      </c>
      <c r="AT157" s="60" cm="1">
        <f t="array" ref="AT157">AS157/(SUM(AM146:AM157+AQ146:AQ157))</f>
        <v>0.94476806903991373</v>
      </c>
      <c r="AU157" s="52">
        <v>10</v>
      </c>
      <c r="AV157" s="51">
        <v>83</v>
      </c>
      <c r="AW157" s="53">
        <v>109</v>
      </c>
      <c r="AX157" s="16">
        <f t="shared" si="962"/>
        <v>202</v>
      </c>
      <c r="AY157" s="16">
        <f t="shared" si="986"/>
        <v>1004</v>
      </c>
      <c r="AZ157" s="17">
        <f t="shared" si="972"/>
        <v>0.16749585406301823</v>
      </c>
      <c r="BA157" s="52">
        <f t="shared" si="1004"/>
        <v>195</v>
      </c>
      <c r="BB157" s="51">
        <f t="shared" si="1005"/>
        <v>1115</v>
      </c>
      <c r="BC157" s="53">
        <f t="shared" si="1006"/>
        <v>1636</v>
      </c>
      <c r="BD157" s="33">
        <f t="shared" si="1007"/>
        <v>2946</v>
      </c>
      <c r="BE157" s="61">
        <f t="shared" si="966"/>
        <v>0.21186623516720604</v>
      </c>
      <c r="BF157" s="25">
        <v>93</v>
      </c>
      <c r="BG157" s="25">
        <v>154</v>
      </c>
      <c r="BH157" s="25">
        <v>14</v>
      </c>
      <c r="BI157" s="25">
        <v>16</v>
      </c>
      <c r="BJ157" s="25">
        <v>21</v>
      </c>
      <c r="BK157" s="171">
        <v>201</v>
      </c>
      <c r="BL157" s="172">
        <f t="shared" si="967"/>
        <v>0.16666666666666666</v>
      </c>
      <c r="BM157" s="171">
        <f t="shared" si="968"/>
        <v>2013</v>
      </c>
      <c r="BN157" s="172">
        <f t="shared" si="995"/>
        <v>0.14476806903991371</v>
      </c>
    </row>
    <row r="158" spans="1:70" x14ac:dyDescent="0.3">
      <c r="A158" s="74">
        <v>45627</v>
      </c>
      <c r="B158" s="19">
        <v>241</v>
      </c>
      <c r="C158" s="22">
        <v>298</v>
      </c>
      <c r="D158" s="24">
        <v>405</v>
      </c>
      <c r="E158" s="26">
        <v>8</v>
      </c>
      <c r="F158" s="29">
        <f t="shared" si="974"/>
        <v>952</v>
      </c>
      <c r="G158" s="33">
        <f t="shared" si="975"/>
        <v>711</v>
      </c>
      <c r="H158" s="34">
        <f t="shared" si="976"/>
        <v>241</v>
      </c>
      <c r="I158" s="33">
        <f t="shared" ref="I158" si="1008">SUM(F147:F158)</f>
        <v>13939</v>
      </c>
      <c r="J158" s="33">
        <f t="shared" ref="J158" si="1009">SUM(G147:G158)</f>
        <v>9612</v>
      </c>
      <c r="K158" s="33">
        <f t="shared" ref="K158" si="1010">SUM(H147:H158)</f>
        <v>4327</v>
      </c>
      <c r="L158" s="35">
        <f t="shared" ref="L158" si="1011">I158/12</f>
        <v>1161.5833333333333</v>
      </c>
      <c r="M158" s="35">
        <f t="shared" ref="M158" si="1012">J158/12</f>
        <v>801</v>
      </c>
      <c r="N158" s="36">
        <f t="shared" ref="N158" si="1013">K158/12</f>
        <v>360.58333333333331</v>
      </c>
      <c r="O158" s="20">
        <f t="shared" si="907"/>
        <v>0.25315126050420167</v>
      </c>
      <c r="P158" s="23">
        <f t="shared" si="1001"/>
        <v>0.31302521008403361</v>
      </c>
      <c r="Q158" s="15">
        <f t="shared" si="1002"/>
        <v>0.42542016806722688</v>
      </c>
      <c r="R158" s="27">
        <f t="shared" si="1003"/>
        <v>8.4033613445378148E-3</v>
      </c>
      <c r="S158" s="18">
        <v>0</v>
      </c>
      <c r="T158" s="21">
        <v>0</v>
      </c>
      <c r="U158" s="14">
        <v>0</v>
      </c>
      <c r="V158" s="25">
        <v>0</v>
      </c>
      <c r="W158" s="31">
        <f t="shared" si="947"/>
        <v>0</v>
      </c>
      <c r="X158" s="18">
        <v>3</v>
      </c>
      <c r="Y158" s="21">
        <v>0</v>
      </c>
      <c r="Z158" s="14">
        <v>27</v>
      </c>
      <c r="AA158" s="25">
        <v>0</v>
      </c>
      <c r="AB158" s="31">
        <f t="shared" si="948"/>
        <v>30</v>
      </c>
      <c r="AC158" s="18">
        <f t="shared" si="983"/>
        <v>3</v>
      </c>
      <c r="AD158" s="21">
        <f t="shared" si="950"/>
        <v>0</v>
      </c>
      <c r="AE158" s="14">
        <f t="shared" si="951"/>
        <v>27</v>
      </c>
      <c r="AF158" s="25">
        <f t="shared" si="952"/>
        <v>0</v>
      </c>
      <c r="AG158" s="29">
        <f t="shared" si="953"/>
        <v>30</v>
      </c>
      <c r="AH158" s="57">
        <f t="shared" si="954"/>
        <v>3.1512605042016806E-2</v>
      </c>
      <c r="AI158" s="37">
        <v>835</v>
      </c>
      <c r="AJ158" s="38">
        <f t="shared" si="984"/>
        <v>0.87710084033613445</v>
      </c>
      <c r="AK158" s="39">
        <f t="shared" si="971"/>
        <v>80</v>
      </c>
      <c r="AL158" s="40">
        <f t="shared" si="985"/>
        <v>8.4033613445378158E-2</v>
      </c>
      <c r="AM158" s="41">
        <v>37</v>
      </c>
      <c r="AN158" s="42">
        <f t="shared" si="958"/>
        <v>3.8865546218487396E-2</v>
      </c>
      <c r="AO158" s="32">
        <v>117</v>
      </c>
      <c r="AP158" s="46">
        <f t="shared" si="959"/>
        <v>0.12289915966386554</v>
      </c>
      <c r="AQ158" s="29">
        <v>915</v>
      </c>
      <c r="AR158" s="43">
        <f t="shared" si="960"/>
        <v>0.96113445378151263</v>
      </c>
      <c r="AS158" s="32">
        <f t="shared" ref="AS158" si="1014">SUM(AQ147:AQ158)</f>
        <v>13189</v>
      </c>
      <c r="AT158" s="60" cm="1">
        <f t="array" ref="AT158">AS158/(SUM(AM147:AM158+AQ147:AQ158))</f>
        <v>0.94619413157328358</v>
      </c>
      <c r="AU158" s="52">
        <v>32</v>
      </c>
      <c r="AV158" s="51">
        <v>363</v>
      </c>
      <c r="AW158" s="53">
        <v>77</v>
      </c>
      <c r="AX158" s="16">
        <f t="shared" si="962"/>
        <v>472</v>
      </c>
      <c r="AY158" s="16">
        <f t="shared" si="986"/>
        <v>480</v>
      </c>
      <c r="AZ158" s="17">
        <f t="shared" si="972"/>
        <v>0.49579831932773111</v>
      </c>
      <c r="BA158" s="52">
        <f t="shared" ref="BA158" si="1015">SUM(AU147:AU158)</f>
        <v>214</v>
      </c>
      <c r="BB158" s="51">
        <f t="shared" ref="BB158" si="1016">SUM(AV147:AV158)</f>
        <v>1319</v>
      </c>
      <c r="BC158" s="53">
        <f t="shared" ref="BC158" si="1017">SUM(AW147:AW158)</f>
        <v>1626</v>
      </c>
      <c r="BD158" s="33">
        <f t="shared" ref="BD158" si="1018">SUM(AX147:AX158)</f>
        <v>3159</v>
      </c>
      <c r="BE158" s="61">
        <f t="shared" ref="BE158" si="1019">BD158/(SUM(AX147:AX158)+SUM(AY147:AY158))</f>
        <v>0.22663031781332951</v>
      </c>
      <c r="BF158" s="25">
        <v>82</v>
      </c>
      <c r="BG158" s="25">
        <v>51</v>
      </c>
      <c r="BH158" s="25">
        <v>13</v>
      </c>
      <c r="BI158" s="25">
        <v>14</v>
      </c>
      <c r="BJ158" s="25">
        <v>11</v>
      </c>
      <c r="BK158" s="171">
        <v>107</v>
      </c>
      <c r="BL158" s="172">
        <f t="shared" si="967"/>
        <v>0.11239495798319328</v>
      </c>
      <c r="BM158" s="171">
        <f t="shared" ref="BM158:BM163" si="1020">SUM(BK147:BK158)</f>
        <v>2002</v>
      </c>
      <c r="BN158" s="172">
        <f t="shared" ref="BN158" si="1021">BM158/I158</f>
        <v>0.14362579812038168</v>
      </c>
    </row>
    <row r="159" spans="1:70" x14ac:dyDescent="0.3">
      <c r="A159" s="74">
        <v>45658</v>
      </c>
      <c r="B159" s="19">
        <v>319</v>
      </c>
      <c r="C159" s="22">
        <v>28</v>
      </c>
      <c r="D159" s="24">
        <v>485</v>
      </c>
      <c r="E159" s="26">
        <v>35</v>
      </c>
      <c r="F159" s="29">
        <f t="shared" ref="F159" si="1022">SUM(B159:E159)</f>
        <v>867</v>
      </c>
      <c r="G159" s="33">
        <f t="shared" ref="G159" si="1023">SUM(C159:E159)</f>
        <v>548</v>
      </c>
      <c r="H159" s="34">
        <f t="shared" ref="H159" si="1024">B159</f>
        <v>319</v>
      </c>
      <c r="I159" s="33">
        <f t="shared" ref="I159:I163" si="1025">SUM(F148:F159)</f>
        <v>13921</v>
      </c>
      <c r="J159" s="33">
        <f t="shared" ref="J159" si="1026">SUM(G148:G159)</f>
        <v>9519</v>
      </c>
      <c r="K159" s="33">
        <f t="shared" ref="K159" si="1027">SUM(H148:H159)</f>
        <v>4402</v>
      </c>
      <c r="L159" s="35">
        <f t="shared" ref="L159" si="1028">I159/12</f>
        <v>1160.0833333333333</v>
      </c>
      <c r="M159" s="35">
        <f t="shared" ref="M159" si="1029">J159/12</f>
        <v>793.25</v>
      </c>
      <c r="N159" s="36">
        <f t="shared" ref="N159" si="1030">K159/12</f>
        <v>366.83333333333331</v>
      </c>
      <c r="O159" s="20">
        <f t="shared" ref="O159" si="1031">B159/$F159</f>
        <v>0.36793540945790082</v>
      </c>
      <c r="P159" s="23">
        <f t="shared" ref="P159" si="1032">C159/$F159</f>
        <v>3.2295271049596307E-2</v>
      </c>
      <c r="Q159" s="15">
        <f t="shared" ref="Q159" si="1033">D159/$F159</f>
        <v>0.55940023068050748</v>
      </c>
      <c r="R159" s="27">
        <f t="shared" ref="R159" si="1034">E159/$F159</f>
        <v>4.0369088811995385E-2</v>
      </c>
      <c r="S159" s="18">
        <v>3</v>
      </c>
      <c r="T159" s="21">
        <v>0</v>
      </c>
      <c r="U159" s="14">
        <v>2</v>
      </c>
      <c r="V159" s="25">
        <v>0</v>
      </c>
      <c r="W159" s="31">
        <f t="shared" ref="W159" si="1035">SUM(S159:V159)</f>
        <v>5</v>
      </c>
      <c r="X159" s="18">
        <v>0</v>
      </c>
      <c r="Y159" s="21">
        <v>0</v>
      </c>
      <c r="Z159" s="14">
        <v>5</v>
      </c>
      <c r="AA159" s="25">
        <v>0</v>
      </c>
      <c r="AB159" s="31">
        <f t="shared" ref="AB159" si="1036">SUM(X159:AA159)</f>
        <v>5</v>
      </c>
      <c r="AC159" s="18">
        <f t="shared" si="983"/>
        <v>3</v>
      </c>
      <c r="AD159" s="21">
        <f t="shared" ref="AD159" si="1037">T159+Y159</f>
        <v>0</v>
      </c>
      <c r="AE159" s="14">
        <f t="shared" ref="AE159:AE163" si="1038">U159+Z159</f>
        <v>7</v>
      </c>
      <c r="AF159" s="25">
        <f t="shared" ref="AF159" si="1039">V159+AA159</f>
        <v>0</v>
      </c>
      <c r="AG159" s="29">
        <f t="shared" ref="AG159" si="1040">W159+AB159</f>
        <v>10</v>
      </c>
      <c r="AH159" s="57">
        <f t="shared" ref="AH159" si="1041">AG159/F159</f>
        <v>1.1534025374855825E-2</v>
      </c>
      <c r="AI159" s="37">
        <v>689</v>
      </c>
      <c r="AJ159" s="38">
        <f t="shared" ref="AJ159" si="1042">AI159/(AI159+AO159)</f>
        <v>0.79469434832756636</v>
      </c>
      <c r="AK159" s="39">
        <f t="shared" ref="AK159" si="1043">AQ159-AI159</f>
        <v>138</v>
      </c>
      <c r="AL159" s="40">
        <f t="shared" ref="AL159" si="1044">AK159/(AI159+AO159)</f>
        <v>0.15916955017301038</v>
      </c>
      <c r="AM159" s="41">
        <v>40</v>
      </c>
      <c r="AN159" s="42">
        <f t="shared" ref="AN159" si="1045">AM159/(AQ159+AM159)</f>
        <v>4.61361014994233E-2</v>
      </c>
      <c r="AO159" s="32">
        <v>178</v>
      </c>
      <c r="AP159" s="46">
        <f t="shared" ref="AP159" si="1046">AO159/(AO159+AI159)</f>
        <v>0.20530565167243367</v>
      </c>
      <c r="AQ159" s="29">
        <v>827</v>
      </c>
      <c r="AR159" s="43">
        <f t="shared" ref="AR159" si="1047">AQ159/(AQ159+AM159)</f>
        <v>0.95386389850057673</v>
      </c>
      <c r="AS159" s="32">
        <f t="shared" ref="AS159" si="1048">SUM(AQ148:AQ159)</f>
        <v>13172</v>
      </c>
      <c r="AT159" s="60" cm="1">
        <f t="array" ref="AT159">AS159/(SUM(AM148:AM159+AQ148:AQ159))</f>
        <v>0.94619639393721711</v>
      </c>
      <c r="AU159" s="52">
        <v>23</v>
      </c>
      <c r="AV159" s="51">
        <v>44</v>
      </c>
      <c r="AW159" s="53">
        <v>118</v>
      </c>
      <c r="AX159" s="16">
        <f t="shared" ref="AX159:AX164" si="1049">SUM(AU159:AW159)</f>
        <v>185</v>
      </c>
      <c r="AY159" s="16">
        <f t="shared" si="986"/>
        <v>682</v>
      </c>
      <c r="AZ159" s="17">
        <f t="shared" ref="AZ159" si="1050">AX159/(AY159+AX159)</f>
        <v>0.21337946943483277</v>
      </c>
      <c r="BA159" s="52">
        <f t="shared" ref="BA159" si="1051">SUM(AU148:AU159)</f>
        <v>220</v>
      </c>
      <c r="BB159" s="51">
        <f t="shared" ref="BB159" si="1052">SUM(AV148:AV159)</f>
        <v>1251</v>
      </c>
      <c r="BC159" s="53">
        <f t="shared" ref="BC159" si="1053">SUM(AW148:AW159)</f>
        <v>1566</v>
      </c>
      <c r="BD159" s="33">
        <f t="shared" ref="BD159" si="1054">SUM(AX148:AX159)</f>
        <v>3037</v>
      </c>
      <c r="BE159" s="61">
        <f t="shared" ref="BE159" si="1055">BD159/(SUM(AX148:AX159)+SUM(AY148:AY159))</f>
        <v>0.21815961497018893</v>
      </c>
      <c r="BF159" s="25">
        <v>134</v>
      </c>
      <c r="BG159" s="25">
        <v>0</v>
      </c>
      <c r="BH159" s="25">
        <v>8</v>
      </c>
      <c r="BI159" s="25">
        <v>4</v>
      </c>
      <c r="BJ159" s="25">
        <v>7</v>
      </c>
      <c r="BK159" s="171">
        <v>143</v>
      </c>
      <c r="BL159" s="172">
        <f t="shared" ref="BL159" si="1056">BK159/F159</f>
        <v>0.16493656286043828</v>
      </c>
      <c r="BM159" s="171">
        <f t="shared" si="1020"/>
        <v>2028</v>
      </c>
      <c r="BN159" s="172">
        <f t="shared" ref="BN159" si="1057">BM159/I159</f>
        <v>0.14567918971338267</v>
      </c>
    </row>
    <row r="160" spans="1:70" x14ac:dyDescent="0.3">
      <c r="A160" s="74">
        <v>45689</v>
      </c>
      <c r="B160" s="19">
        <v>366</v>
      </c>
      <c r="C160" s="22">
        <v>65</v>
      </c>
      <c r="D160" s="24">
        <v>648</v>
      </c>
      <c r="E160" s="26">
        <v>7</v>
      </c>
      <c r="F160" s="29">
        <f t="shared" ref="F160:F165" si="1058">SUM(B160:E160)</f>
        <v>1086</v>
      </c>
      <c r="G160" s="33">
        <f t="shared" ref="G160:G165" si="1059">SUM(C160:E160)</f>
        <v>720</v>
      </c>
      <c r="H160" s="34">
        <f t="shared" ref="H160:H165" si="1060">B160</f>
        <v>366</v>
      </c>
      <c r="I160" s="33">
        <f t="shared" si="1025"/>
        <v>13773</v>
      </c>
      <c r="J160" s="33">
        <f t="shared" ref="J160:K162" si="1061">SUM(G149:G160)</f>
        <v>9363</v>
      </c>
      <c r="K160" s="33">
        <f t="shared" si="1061"/>
        <v>4410</v>
      </c>
      <c r="L160" s="35">
        <f t="shared" ref="L160:N161" si="1062">I160/12</f>
        <v>1147.75</v>
      </c>
      <c r="M160" s="35">
        <f t="shared" si="1062"/>
        <v>780.25</v>
      </c>
      <c r="N160" s="36">
        <f t="shared" si="1062"/>
        <v>367.5</v>
      </c>
      <c r="O160" s="20">
        <f t="shared" ref="O160:O165" si="1063">B160/$F160</f>
        <v>0.33701657458563539</v>
      </c>
      <c r="P160" s="23">
        <f t="shared" ref="P160" si="1064">C160/$F160</f>
        <v>5.9852670349907919E-2</v>
      </c>
      <c r="Q160" s="15">
        <f t="shared" ref="Q160:Q165" si="1065">D160/$F160</f>
        <v>0.59668508287292821</v>
      </c>
      <c r="R160" s="27">
        <f t="shared" ref="R160" si="1066">E160/$F160</f>
        <v>6.4456721915285451E-3</v>
      </c>
      <c r="S160" s="18">
        <v>3</v>
      </c>
      <c r="T160" s="21">
        <v>0</v>
      </c>
      <c r="U160" s="14">
        <v>0</v>
      </c>
      <c r="V160" s="25">
        <v>0</v>
      </c>
      <c r="W160" s="31">
        <f t="shared" ref="W160" si="1067">SUM(S160:V160)</f>
        <v>3</v>
      </c>
      <c r="X160" s="18">
        <v>3</v>
      </c>
      <c r="Y160" s="21">
        <v>0</v>
      </c>
      <c r="Z160" s="14">
        <v>27</v>
      </c>
      <c r="AA160" s="25">
        <v>0</v>
      </c>
      <c r="AB160" s="31">
        <f t="shared" ref="AB160" si="1068">SUM(X160:AA160)</f>
        <v>30</v>
      </c>
      <c r="AC160" s="18">
        <f t="shared" ref="AC160:AC165" si="1069">S160+X160</f>
        <v>6</v>
      </c>
      <c r="AD160" s="21">
        <f t="shared" ref="AD160" si="1070">T160+Y160</f>
        <v>0</v>
      </c>
      <c r="AE160" s="14">
        <f t="shared" si="1038"/>
        <v>27</v>
      </c>
      <c r="AF160" s="25">
        <f t="shared" ref="AF160" si="1071">V160+AA160</f>
        <v>0</v>
      </c>
      <c r="AG160" s="29">
        <f t="shared" ref="AG160" si="1072">W160+AB160</f>
        <v>33</v>
      </c>
      <c r="AH160" s="57">
        <f t="shared" ref="AH160:AH165" si="1073">AG160/F160</f>
        <v>3.0386740331491711E-2</v>
      </c>
      <c r="AI160" s="37">
        <v>857</v>
      </c>
      <c r="AJ160" s="38">
        <f t="shared" ref="AJ160" si="1074">AI160/(AI160+AO160)</f>
        <v>0.78913443830570906</v>
      </c>
      <c r="AK160" s="39">
        <f t="shared" ref="AK160:AK165" si="1075">AQ160-AI160</f>
        <v>162</v>
      </c>
      <c r="AL160" s="40">
        <f t="shared" ref="AL160" si="1076">AK160/(AI160+AO160)</f>
        <v>0.14917127071823205</v>
      </c>
      <c r="AM160" s="41">
        <v>67</v>
      </c>
      <c r="AN160" s="42">
        <f t="shared" ref="AN160" si="1077">AM160/(AQ160+AM160)</f>
        <v>6.1694290976058934E-2</v>
      </c>
      <c r="AO160" s="32">
        <v>229</v>
      </c>
      <c r="AP160" s="46">
        <f t="shared" ref="AP160" si="1078">AO160/(AO160+AI160)</f>
        <v>0.21086556169429096</v>
      </c>
      <c r="AQ160" s="29">
        <v>1019</v>
      </c>
      <c r="AR160" s="43">
        <f t="shared" ref="AR160:AR165" si="1079">AQ160/(AQ160+AM160)</f>
        <v>0.93830570902394106</v>
      </c>
      <c r="AS160" s="32">
        <f t="shared" ref="AS160:AS165" si="1080">SUM(AQ149:AQ160)</f>
        <v>13059</v>
      </c>
      <c r="AT160" s="60" cm="1">
        <f t="array" ref="AT160">AS160/(SUM(AM149:AM160+AQ149:AQ160))</f>
        <v>0.94815944238727945</v>
      </c>
      <c r="AU160" s="52">
        <v>11</v>
      </c>
      <c r="AV160" s="51">
        <v>53</v>
      </c>
      <c r="AW160" s="53">
        <v>197</v>
      </c>
      <c r="AX160" s="16">
        <f t="shared" si="1049"/>
        <v>261</v>
      </c>
      <c r="AY160" s="16">
        <f t="shared" ref="AY160:AY165" si="1081">F160-(AX160)</f>
        <v>825</v>
      </c>
      <c r="AZ160" s="17">
        <f t="shared" ref="AZ160:AZ165" si="1082">AX160/(AY160+AX160)</f>
        <v>0.24033149171270718</v>
      </c>
      <c r="BA160" s="52">
        <f t="shared" ref="BA160" si="1083">SUM(AU149:AU160)</f>
        <v>225</v>
      </c>
      <c r="BB160" s="51">
        <f t="shared" ref="BB160:BD161" si="1084">SUM(AV149:AV160)</f>
        <v>1254</v>
      </c>
      <c r="BC160" s="53">
        <f t="shared" si="1084"/>
        <v>1665</v>
      </c>
      <c r="BD160" s="33">
        <f t="shared" si="1084"/>
        <v>3144</v>
      </c>
      <c r="BE160" s="61">
        <f t="shared" ref="BE160" si="1085">BD160/(SUM(AX149:AX160)+SUM(AY149:AY160))</f>
        <v>0.22827270747113917</v>
      </c>
      <c r="BF160" s="25">
        <v>54</v>
      </c>
      <c r="BG160" s="25">
        <v>32</v>
      </c>
      <c r="BH160" s="25">
        <v>5</v>
      </c>
      <c r="BI160" s="25">
        <v>4</v>
      </c>
      <c r="BJ160" s="25">
        <v>13</v>
      </c>
      <c r="BK160" s="171">
        <v>71</v>
      </c>
      <c r="BL160" s="172">
        <f t="shared" ref="BL160" si="1086">BK160/F160</f>
        <v>6.5377532228360957E-2</v>
      </c>
      <c r="BM160" s="171">
        <f t="shared" si="1020"/>
        <v>2003</v>
      </c>
      <c r="BN160" s="172">
        <f t="shared" ref="BN160:BN165" si="1087">BM160/I160</f>
        <v>0.14542946344296812</v>
      </c>
    </row>
    <row r="161" spans="1:66" x14ac:dyDescent="0.3">
      <c r="A161" s="74">
        <v>45717</v>
      </c>
      <c r="B161" s="19">
        <v>447</v>
      </c>
      <c r="C161" s="22">
        <v>321</v>
      </c>
      <c r="D161" s="24">
        <v>767</v>
      </c>
      <c r="E161" s="26">
        <v>0</v>
      </c>
      <c r="F161" s="29">
        <f t="shared" si="1058"/>
        <v>1535</v>
      </c>
      <c r="G161" s="33">
        <f t="shared" si="1059"/>
        <v>1088</v>
      </c>
      <c r="H161" s="34">
        <f t="shared" si="1060"/>
        <v>447</v>
      </c>
      <c r="I161" s="33">
        <f t="shared" si="1025"/>
        <v>14049</v>
      </c>
      <c r="J161" s="33">
        <f t="shared" si="1061"/>
        <v>9532</v>
      </c>
      <c r="K161" s="33">
        <f t="shared" si="1061"/>
        <v>4517</v>
      </c>
      <c r="L161" s="35">
        <f t="shared" si="1062"/>
        <v>1170.75</v>
      </c>
      <c r="M161" s="35">
        <f t="shared" si="1062"/>
        <v>794.33333333333337</v>
      </c>
      <c r="N161" s="36">
        <f t="shared" si="1062"/>
        <v>376.41666666666669</v>
      </c>
      <c r="O161" s="20">
        <f t="shared" si="1063"/>
        <v>0.29120521172638436</v>
      </c>
      <c r="P161" s="23">
        <f t="shared" ref="P161" si="1088">C161/$F161</f>
        <v>0.20912052117263843</v>
      </c>
      <c r="Q161" s="15">
        <f t="shared" si="1065"/>
        <v>0.49967426710097718</v>
      </c>
      <c r="R161" s="27">
        <f t="shared" ref="R161" si="1089">E161/$F161</f>
        <v>0</v>
      </c>
      <c r="S161" s="18">
        <v>8</v>
      </c>
      <c r="T161" s="21">
        <v>0</v>
      </c>
      <c r="U161" s="14">
        <v>5</v>
      </c>
      <c r="V161" s="25">
        <v>0</v>
      </c>
      <c r="W161" s="31">
        <f t="shared" ref="W161" si="1090">SUM(S161:V161)</f>
        <v>13</v>
      </c>
      <c r="X161" s="18">
        <v>0</v>
      </c>
      <c r="Y161" s="21">
        <v>0</v>
      </c>
      <c r="Z161" s="14">
        <v>11</v>
      </c>
      <c r="AA161" s="25">
        <v>0</v>
      </c>
      <c r="AB161" s="31">
        <f t="shared" ref="AB161" si="1091">SUM(X161:AA161)</f>
        <v>11</v>
      </c>
      <c r="AC161" s="18">
        <f t="shared" si="1069"/>
        <v>8</v>
      </c>
      <c r="AD161" s="21">
        <f t="shared" ref="AD161" si="1092">T161+Y161</f>
        <v>0</v>
      </c>
      <c r="AE161" s="14">
        <f t="shared" si="1038"/>
        <v>16</v>
      </c>
      <c r="AF161" s="25">
        <f t="shared" ref="AF161" si="1093">V161+AA161</f>
        <v>0</v>
      </c>
      <c r="AG161" s="29">
        <f t="shared" ref="AG161" si="1094">W161+AB161</f>
        <v>24</v>
      </c>
      <c r="AH161" s="57">
        <f t="shared" si="1073"/>
        <v>1.5635179153094463E-2</v>
      </c>
      <c r="AI161" s="37">
        <v>1247</v>
      </c>
      <c r="AJ161" s="38">
        <f t="shared" ref="AJ161" si="1095">AI161/(AI161+AO161)</f>
        <v>0.81237785016286646</v>
      </c>
      <c r="AK161" s="39">
        <f t="shared" si="1075"/>
        <v>213</v>
      </c>
      <c r="AL161" s="40">
        <f t="shared" ref="AL161" si="1096">AK161/(AI161+AO161)</f>
        <v>0.13876221498371336</v>
      </c>
      <c r="AM161" s="41">
        <v>75</v>
      </c>
      <c r="AN161" s="42">
        <f t="shared" ref="AN161" si="1097">AM161/(AQ161+AM161)</f>
        <v>4.8859934853420196E-2</v>
      </c>
      <c r="AO161" s="32">
        <v>288</v>
      </c>
      <c r="AP161" s="46">
        <f t="shared" ref="AP161" si="1098">AO161/(AO161+AI161)</f>
        <v>0.18762214983713354</v>
      </c>
      <c r="AQ161" s="29">
        <v>1460</v>
      </c>
      <c r="AR161" s="43">
        <f t="shared" si="1079"/>
        <v>0.95114006514657978</v>
      </c>
      <c r="AS161" s="32">
        <f t="shared" si="1080"/>
        <v>13291</v>
      </c>
      <c r="AT161" s="60" cm="1">
        <f t="array" ref="AT161">AS161/(SUM(AM150:AM161+AQ150:AQ161))</f>
        <v>0.94604598192042133</v>
      </c>
      <c r="AU161" s="52">
        <v>83</v>
      </c>
      <c r="AV161" s="51">
        <v>226</v>
      </c>
      <c r="AW161" s="53">
        <v>140</v>
      </c>
      <c r="AX161" s="16">
        <f t="shared" si="1049"/>
        <v>449</v>
      </c>
      <c r="AY161" s="16">
        <f t="shared" si="1081"/>
        <v>1086</v>
      </c>
      <c r="AZ161" s="17">
        <f t="shared" si="1082"/>
        <v>0.29250814332247554</v>
      </c>
      <c r="BA161" s="52">
        <f t="shared" ref="BA161:BA165" si="1099">SUM(AU150:AU161)</f>
        <v>295</v>
      </c>
      <c r="BB161" s="51">
        <f t="shared" si="1084"/>
        <v>1367</v>
      </c>
      <c r="BC161" s="53">
        <f t="shared" si="1084"/>
        <v>1686</v>
      </c>
      <c r="BD161" s="33">
        <f t="shared" si="1084"/>
        <v>3348</v>
      </c>
      <c r="BE161" s="61">
        <f t="shared" ref="BE161" si="1100">BD161/(SUM(AX150:AX161)+SUM(AY150:AY161))</f>
        <v>0.23830877642536835</v>
      </c>
      <c r="BF161" s="25">
        <v>115</v>
      </c>
      <c r="BG161" s="25">
        <v>61</v>
      </c>
      <c r="BH161" s="25">
        <v>16</v>
      </c>
      <c r="BI161" s="25">
        <v>18</v>
      </c>
      <c r="BJ161" s="25">
        <v>10</v>
      </c>
      <c r="BK161" s="171">
        <v>131</v>
      </c>
      <c r="BL161" s="172">
        <f t="shared" ref="BL161" si="1101">BK161/F161</f>
        <v>8.534201954397394E-2</v>
      </c>
      <c r="BM161" s="171">
        <f t="shared" si="1020"/>
        <v>1973</v>
      </c>
      <c r="BN161" s="172">
        <f t="shared" si="1087"/>
        <v>0.14043704178233327</v>
      </c>
    </row>
    <row r="162" spans="1:66" x14ac:dyDescent="0.3">
      <c r="A162" s="74">
        <v>45748</v>
      </c>
      <c r="B162" s="19">
        <v>333</v>
      </c>
      <c r="C162" s="22">
        <v>24</v>
      </c>
      <c r="D162" s="24">
        <v>624</v>
      </c>
      <c r="E162" s="26">
        <v>0</v>
      </c>
      <c r="F162" s="29">
        <f t="shared" si="1058"/>
        <v>981</v>
      </c>
      <c r="G162" s="33">
        <f t="shared" si="1059"/>
        <v>648</v>
      </c>
      <c r="H162" s="34">
        <f t="shared" si="1060"/>
        <v>333</v>
      </c>
      <c r="I162" s="33">
        <f t="shared" si="1025"/>
        <v>13748</v>
      </c>
      <c r="J162" s="33">
        <f t="shared" si="1061"/>
        <v>9295</v>
      </c>
      <c r="K162" s="33">
        <f t="shared" si="1061"/>
        <v>4453</v>
      </c>
      <c r="L162" s="35">
        <f t="shared" ref="L162:N163" si="1102">I162/12</f>
        <v>1145.6666666666667</v>
      </c>
      <c r="M162" s="35">
        <f t="shared" si="1102"/>
        <v>774.58333333333337</v>
      </c>
      <c r="N162" s="36">
        <f t="shared" si="1102"/>
        <v>371.08333333333331</v>
      </c>
      <c r="O162" s="20">
        <f t="shared" si="1063"/>
        <v>0.33944954128440369</v>
      </c>
      <c r="P162" s="23">
        <f t="shared" ref="P162:P169" si="1103">C162/$F162</f>
        <v>2.4464831804281346E-2</v>
      </c>
      <c r="Q162" s="15">
        <f t="shared" si="1065"/>
        <v>0.63608562691131498</v>
      </c>
      <c r="R162" s="27">
        <f t="shared" ref="R162:R169" si="1104">E162/$F162</f>
        <v>0</v>
      </c>
      <c r="S162" s="18">
        <v>0</v>
      </c>
      <c r="T162" s="21">
        <v>0</v>
      </c>
      <c r="U162" s="14">
        <v>23</v>
      </c>
      <c r="V162" s="25">
        <v>0</v>
      </c>
      <c r="W162" s="31">
        <f t="shared" ref="W162" si="1105">SUM(S162:V162)</f>
        <v>23</v>
      </c>
      <c r="X162" s="18">
        <v>0</v>
      </c>
      <c r="Y162" s="21">
        <v>0</v>
      </c>
      <c r="Z162" s="14">
        <v>5</v>
      </c>
      <c r="AA162" s="25">
        <v>0</v>
      </c>
      <c r="AB162" s="31">
        <f t="shared" ref="AB162" si="1106">SUM(X162:AA162)</f>
        <v>5</v>
      </c>
      <c r="AC162" s="18">
        <f t="shared" si="1069"/>
        <v>0</v>
      </c>
      <c r="AD162" s="21">
        <f t="shared" ref="AD162" si="1107">T162+Y162</f>
        <v>0</v>
      </c>
      <c r="AE162" s="14">
        <f t="shared" si="1038"/>
        <v>28</v>
      </c>
      <c r="AF162" s="25">
        <f t="shared" ref="AF162" si="1108">V162+AA162</f>
        <v>0</v>
      </c>
      <c r="AG162" s="29">
        <f t="shared" ref="AG162:AG169" si="1109">W162+AB162</f>
        <v>28</v>
      </c>
      <c r="AH162" s="57">
        <f t="shared" si="1073"/>
        <v>2.8542303771661569E-2</v>
      </c>
      <c r="AI162" s="37">
        <v>816</v>
      </c>
      <c r="AJ162" s="38">
        <f t="shared" ref="AJ162" si="1110">AI162/(AI162+AO162)</f>
        <v>0.83180428134556572</v>
      </c>
      <c r="AK162" s="39">
        <f t="shared" si="1075"/>
        <v>94</v>
      </c>
      <c r="AL162" s="40">
        <f t="shared" ref="AL162" si="1111">AK162/(AI162+AO162)</f>
        <v>9.5820591233435268E-2</v>
      </c>
      <c r="AM162" s="41">
        <v>71</v>
      </c>
      <c r="AN162" s="42">
        <f t="shared" ref="AN162" si="1112">AM162/(AQ162+AM162)</f>
        <v>7.2375127420998983E-2</v>
      </c>
      <c r="AO162" s="32">
        <v>165</v>
      </c>
      <c r="AP162" s="46">
        <f t="shared" ref="AP162" si="1113">AO162/(AO162+AI162)</f>
        <v>0.16819571865443425</v>
      </c>
      <c r="AQ162" s="29">
        <v>910</v>
      </c>
      <c r="AR162" s="43">
        <f t="shared" si="1079"/>
        <v>0.92762487257900106</v>
      </c>
      <c r="AS162" s="32">
        <f t="shared" si="1080"/>
        <v>12978</v>
      </c>
      <c r="AT162" s="60" cm="1">
        <f t="array" ref="AT162">AS162/(SUM(AM151:AM162+AQ151:AQ162))</f>
        <v>0.94399185336048885</v>
      </c>
      <c r="AU162" s="52">
        <v>13</v>
      </c>
      <c r="AV162" s="51">
        <v>69</v>
      </c>
      <c r="AW162" s="53">
        <v>117</v>
      </c>
      <c r="AX162" s="16">
        <f t="shared" si="1049"/>
        <v>199</v>
      </c>
      <c r="AY162" s="16">
        <f t="shared" si="1081"/>
        <v>782</v>
      </c>
      <c r="AZ162" s="17">
        <f t="shared" si="1082"/>
        <v>0.20285423037716616</v>
      </c>
      <c r="BA162" s="52">
        <f t="shared" si="1099"/>
        <v>282</v>
      </c>
      <c r="BB162" s="51">
        <f t="shared" ref="BB162:BD163" si="1114">SUM(AV151:AV162)</f>
        <v>1265</v>
      </c>
      <c r="BC162" s="53">
        <f t="shared" si="1114"/>
        <v>1740</v>
      </c>
      <c r="BD162" s="33">
        <f t="shared" si="1114"/>
        <v>3287</v>
      </c>
      <c r="BE162" s="61">
        <f t="shared" ref="BE162:BE169" si="1115">BD162/(SUM(AX151:AX162)+SUM(AY151:AY162))</f>
        <v>0.2390893220832121</v>
      </c>
      <c r="BF162" s="25">
        <v>93</v>
      </c>
      <c r="BG162" s="25">
        <v>45</v>
      </c>
      <c r="BH162" s="25">
        <v>1</v>
      </c>
      <c r="BI162" s="25">
        <v>6</v>
      </c>
      <c r="BJ162" s="25">
        <v>6</v>
      </c>
      <c r="BK162" s="171">
        <v>108</v>
      </c>
      <c r="BL162" s="172">
        <f t="shared" ref="BL162:BL169" si="1116">BK162/F162</f>
        <v>0.11009174311926606</v>
      </c>
      <c r="BM162" s="171">
        <f t="shared" si="1020"/>
        <v>1935</v>
      </c>
      <c r="BN162" s="172">
        <f t="shared" si="1087"/>
        <v>0.14074774512656385</v>
      </c>
    </row>
    <row r="163" spans="1:66" x14ac:dyDescent="0.3">
      <c r="A163" s="74">
        <v>45778</v>
      </c>
      <c r="B163" s="19">
        <v>426</v>
      </c>
      <c r="C163" s="22">
        <v>94</v>
      </c>
      <c r="D163" s="24">
        <v>786</v>
      </c>
      <c r="E163" s="26">
        <v>86</v>
      </c>
      <c r="F163" s="29">
        <f t="shared" si="1058"/>
        <v>1392</v>
      </c>
      <c r="G163" s="33">
        <f t="shared" si="1059"/>
        <v>966</v>
      </c>
      <c r="H163" s="34">
        <f t="shared" si="1060"/>
        <v>426</v>
      </c>
      <c r="I163" s="33">
        <f t="shared" si="1025"/>
        <v>13864</v>
      </c>
      <c r="J163" s="33">
        <f t="shared" ref="J163:K165" si="1117">SUM(G152:G163)</f>
        <v>9415</v>
      </c>
      <c r="K163" s="33">
        <f t="shared" si="1117"/>
        <v>4449</v>
      </c>
      <c r="L163" s="35">
        <f t="shared" si="1102"/>
        <v>1155.3333333333333</v>
      </c>
      <c r="M163" s="35">
        <f t="shared" si="1102"/>
        <v>784.58333333333337</v>
      </c>
      <c r="N163" s="36">
        <f t="shared" si="1102"/>
        <v>370.75</v>
      </c>
      <c r="O163" s="20">
        <f t="shared" si="1063"/>
        <v>0.30603448275862066</v>
      </c>
      <c r="P163" s="23">
        <f t="shared" si="1103"/>
        <v>6.7528735632183909E-2</v>
      </c>
      <c r="Q163" s="15">
        <f t="shared" si="1065"/>
        <v>0.56465517241379315</v>
      </c>
      <c r="R163" s="27">
        <f t="shared" si="1104"/>
        <v>6.17816091954023E-2</v>
      </c>
      <c r="S163" s="18">
        <v>0</v>
      </c>
      <c r="T163" s="21">
        <v>0</v>
      </c>
      <c r="U163" s="14">
        <v>9</v>
      </c>
      <c r="V163" s="25">
        <v>0</v>
      </c>
      <c r="W163" s="31">
        <f t="shared" ref="W163" si="1118">SUM(S163:V163)</f>
        <v>9</v>
      </c>
      <c r="X163" s="18">
        <v>0</v>
      </c>
      <c r="Y163" s="21">
        <v>0</v>
      </c>
      <c r="Z163" s="14">
        <v>25</v>
      </c>
      <c r="AA163" s="25">
        <v>0</v>
      </c>
      <c r="AB163" s="31">
        <f t="shared" ref="AB163" si="1119">SUM(X163:AA163)</f>
        <v>25</v>
      </c>
      <c r="AC163" s="18">
        <f t="shared" si="1069"/>
        <v>0</v>
      </c>
      <c r="AD163" s="21">
        <f t="shared" ref="AD163" si="1120">T163+Y163</f>
        <v>0</v>
      </c>
      <c r="AE163" s="14">
        <f t="shared" si="1038"/>
        <v>34</v>
      </c>
      <c r="AF163" s="25">
        <f t="shared" ref="AF163" si="1121">V163+AA163</f>
        <v>0</v>
      </c>
      <c r="AG163" s="29">
        <f t="shared" si="1109"/>
        <v>34</v>
      </c>
      <c r="AH163" s="57">
        <f t="shared" si="1073"/>
        <v>2.442528735632184E-2</v>
      </c>
      <c r="AI163" s="37">
        <v>1063</v>
      </c>
      <c r="AJ163" s="38">
        <f t="shared" ref="AJ163" si="1122">AI163/(AI163+AO163)</f>
        <v>0.76364942528735635</v>
      </c>
      <c r="AK163" s="39">
        <f t="shared" si="1075"/>
        <v>249</v>
      </c>
      <c r="AL163" s="40">
        <f t="shared" ref="AL163" si="1123">AK163/(AI163+AO163)</f>
        <v>0.1788793103448276</v>
      </c>
      <c r="AM163" s="41">
        <v>80</v>
      </c>
      <c r="AN163" s="42">
        <f t="shared" ref="AN163" si="1124">AM163/(AQ163+AM163)</f>
        <v>5.7471264367816091E-2</v>
      </c>
      <c r="AO163" s="32">
        <v>329</v>
      </c>
      <c r="AP163" s="46">
        <f t="shared" ref="AP163" si="1125">AO163/(AO163+AI163)</f>
        <v>0.23635057471264367</v>
      </c>
      <c r="AQ163" s="29">
        <v>1312</v>
      </c>
      <c r="AR163" s="43">
        <f t="shared" si="1079"/>
        <v>0.94252873563218387</v>
      </c>
      <c r="AS163" s="32">
        <f t="shared" si="1080"/>
        <v>13106</v>
      </c>
      <c r="AT163" s="60" cm="1">
        <f t="array" ref="AT163">AS163/(SUM(AM152:AM163+AQ152:AQ163))</f>
        <v>0.94532602423542988</v>
      </c>
      <c r="AU163" s="52">
        <v>21</v>
      </c>
      <c r="AV163" s="51">
        <v>185</v>
      </c>
      <c r="AW163" s="53">
        <v>209</v>
      </c>
      <c r="AX163" s="16">
        <f t="shared" si="1049"/>
        <v>415</v>
      </c>
      <c r="AY163" s="16">
        <f t="shared" si="1081"/>
        <v>977</v>
      </c>
      <c r="AZ163" s="17">
        <f t="shared" si="1082"/>
        <v>0.29813218390804597</v>
      </c>
      <c r="BA163" s="52">
        <f t="shared" si="1099"/>
        <v>285</v>
      </c>
      <c r="BB163" s="51">
        <f t="shared" si="1114"/>
        <v>1358</v>
      </c>
      <c r="BC163" s="53">
        <f t="shared" si="1114"/>
        <v>1807</v>
      </c>
      <c r="BD163" s="33">
        <f t="shared" si="1114"/>
        <v>3450</v>
      </c>
      <c r="BE163" s="61">
        <f t="shared" si="1115"/>
        <v>0.24884593190998269</v>
      </c>
      <c r="BF163" s="25">
        <v>176</v>
      </c>
      <c r="BG163" s="25">
        <v>74</v>
      </c>
      <c r="BH163" s="25">
        <v>63</v>
      </c>
      <c r="BI163" s="25">
        <v>75</v>
      </c>
      <c r="BJ163" s="25">
        <v>21</v>
      </c>
      <c r="BK163" s="171">
        <v>196</v>
      </c>
      <c r="BL163" s="172">
        <f t="shared" si="1116"/>
        <v>0.14080459770114942</v>
      </c>
      <c r="BM163" s="171">
        <f t="shared" si="1020"/>
        <v>2035</v>
      </c>
      <c r="BN163" s="172">
        <f t="shared" si="1087"/>
        <v>0.14678303519907673</v>
      </c>
    </row>
    <row r="164" spans="1:66" x14ac:dyDescent="0.3">
      <c r="A164" s="74">
        <v>45809</v>
      </c>
      <c r="B164" s="19">
        <v>351</v>
      </c>
      <c r="C164" s="22">
        <v>103</v>
      </c>
      <c r="D164" s="24">
        <v>710</v>
      </c>
      <c r="E164" s="26">
        <v>11</v>
      </c>
      <c r="F164" s="29">
        <f t="shared" si="1058"/>
        <v>1175</v>
      </c>
      <c r="G164" s="33">
        <f t="shared" si="1059"/>
        <v>824</v>
      </c>
      <c r="H164" s="34">
        <f t="shared" si="1060"/>
        <v>351</v>
      </c>
      <c r="I164" s="33">
        <f t="shared" ref="I164:I169" si="1126">SUM(F153:F164)</f>
        <v>14295</v>
      </c>
      <c r="J164" s="33">
        <f t="shared" si="1117"/>
        <v>9783</v>
      </c>
      <c r="K164" s="33">
        <f t="shared" si="1117"/>
        <v>4512</v>
      </c>
      <c r="L164" s="35">
        <f t="shared" ref="L164" si="1127">I164/12</f>
        <v>1191.25</v>
      </c>
      <c r="M164" s="35">
        <f t="shared" ref="M164" si="1128">J164/12</f>
        <v>815.25</v>
      </c>
      <c r="N164" s="36">
        <f t="shared" ref="N164" si="1129">K164/12</f>
        <v>376</v>
      </c>
      <c r="O164" s="20">
        <f t="shared" si="1063"/>
        <v>0.29872340425531912</v>
      </c>
      <c r="P164" s="23">
        <f t="shared" si="1103"/>
        <v>8.7659574468085102E-2</v>
      </c>
      <c r="Q164" s="15">
        <f t="shared" si="1065"/>
        <v>0.60425531914893615</v>
      </c>
      <c r="R164" s="27">
        <f t="shared" si="1104"/>
        <v>9.3617021276595751E-3</v>
      </c>
      <c r="S164" s="18">
        <v>6</v>
      </c>
      <c r="T164" s="21">
        <v>0</v>
      </c>
      <c r="U164" s="14">
        <v>20</v>
      </c>
      <c r="V164" s="25">
        <v>0</v>
      </c>
      <c r="W164" s="31">
        <f t="shared" ref="W164" si="1130">SUM(S164:V164)</f>
        <v>26</v>
      </c>
      <c r="X164" s="18">
        <v>0</v>
      </c>
      <c r="Y164" s="21">
        <v>12</v>
      </c>
      <c r="Z164" s="14">
        <v>45</v>
      </c>
      <c r="AA164" s="25">
        <v>0</v>
      </c>
      <c r="AB164" s="31">
        <f t="shared" ref="AB164" si="1131">SUM(X164:AA164)</f>
        <v>57</v>
      </c>
      <c r="AC164" s="18">
        <f t="shared" si="1069"/>
        <v>6</v>
      </c>
      <c r="AD164" s="21">
        <f t="shared" ref="AD164:AE166" si="1132">T164+Y164</f>
        <v>12</v>
      </c>
      <c r="AE164" s="14">
        <f t="shared" si="1132"/>
        <v>65</v>
      </c>
      <c r="AF164" s="25">
        <f t="shared" ref="AF164" si="1133">V164+AA164</f>
        <v>0</v>
      </c>
      <c r="AG164" s="29">
        <f t="shared" si="1109"/>
        <v>83</v>
      </c>
      <c r="AH164" s="57">
        <f t="shared" si="1073"/>
        <v>7.0638297872340425E-2</v>
      </c>
      <c r="AI164" s="37">
        <v>936</v>
      </c>
      <c r="AJ164" s="38">
        <f t="shared" ref="AJ164" si="1134">AI164/(AI164+AO164)</f>
        <v>0.79659574468085104</v>
      </c>
      <c r="AK164" s="39">
        <f t="shared" si="1075"/>
        <v>178</v>
      </c>
      <c r="AL164" s="40">
        <f t="shared" ref="AL164" si="1135">AK164/(AI164+AO164)</f>
        <v>0.15148936170212765</v>
      </c>
      <c r="AM164" s="41">
        <v>61</v>
      </c>
      <c r="AN164" s="42">
        <f t="shared" ref="AN164" si="1136">AM164/(AQ164+AM164)</f>
        <v>5.1914893617021278E-2</v>
      </c>
      <c r="AO164" s="32">
        <v>239</v>
      </c>
      <c r="AP164" s="46">
        <f t="shared" ref="AP164" si="1137">AO164/(AO164+AI164)</f>
        <v>0.20340425531914894</v>
      </c>
      <c r="AQ164" s="29">
        <v>1114</v>
      </c>
      <c r="AR164" s="43">
        <f t="shared" si="1079"/>
        <v>0.94808510638297872</v>
      </c>
      <c r="AS164" s="32">
        <f t="shared" si="1080"/>
        <v>13520</v>
      </c>
      <c r="AT164" s="60" cm="1">
        <f t="array" ref="AT164">AS164/(SUM(AM153:AM164+AQ153:AQ164))</f>
        <v>0.94578523959426375</v>
      </c>
      <c r="AU164" s="52">
        <v>35</v>
      </c>
      <c r="AV164" s="51">
        <v>76</v>
      </c>
      <c r="AW164" s="53">
        <v>173</v>
      </c>
      <c r="AX164" s="16">
        <f t="shared" si="1049"/>
        <v>284</v>
      </c>
      <c r="AY164" s="16">
        <f t="shared" si="1081"/>
        <v>891</v>
      </c>
      <c r="AZ164" s="17">
        <f t="shared" si="1082"/>
        <v>0.24170212765957447</v>
      </c>
      <c r="BA164" s="52">
        <f t="shared" si="1099"/>
        <v>304</v>
      </c>
      <c r="BB164" s="51">
        <f t="shared" ref="BB164:BD165" si="1138">SUM(AV153:AV164)</f>
        <v>1394</v>
      </c>
      <c r="BC164" s="53">
        <f t="shared" si="1138"/>
        <v>1888</v>
      </c>
      <c r="BD164" s="33">
        <f t="shared" si="1138"/>
        <v>3586</v>
      </c>
      <c r="BE164" s="61">
        <f t="shared" si="1115"/>
        <v>0.25085694298705841</v>
      </c>
      <c r="BF164" s="25">
        <v>115</v>
      </c>
      <c r="BG164" s="25">
        <v>31</v>
      </c>
      <c r="BH164" s="25">
        <v>9</v>
      </c>
      <c r="BI164" s="25">
        <v>9</v>
      </c>
      <c r="BJ164" s="25">
        <v>11</v>
      </c>
      <c r="BK164" s="171">
        <v>126</v>
      </c>
      <c r="BL164" s="172">
        <f t="shared" si="1116"/>
        <v>0.10723404255319149</v>
      </c>
      <c r="BM164" s="171">
        <f t="shared" ref="BM164:BM169" si="1139">SUM(BK153:BK164)</f>
        <v>1941</v>
      </c>
      <c r="BN164" s="172">
        <f t="shared" si="1087"/>
        <v>0.13578174186778594</v>
      </c>
    </row>
    <row r="165" spans="1:66" x14ac:dyDescent="0.3">
      <c r="A165" s="74">
        <v>45839</v>
      </c>
      <c r="B165" s="19">
        <v>458</v>
      </c>
      <c r="C165" s="22">
        <v>61</v>
      </c>
      <c r="D165" s="24">
        <v>799</v>
      </c>
      <c r="E165" s="26">
        <v>24</v>
      </c>
      <c r="F165" s="29">
        <f t="shared" si="1058"/>
        <v>1342</v>
      </c>
      <c r="G165" s="33">
        <f t="shared" si="1059"/>
        <v>884</v>
      </c>
      <c r="H165" s="34">
        <f t="shared" si="1060"/>
        <v>458</v>
      </c>
      <c r="I165" s="33">
        <f t="shared" si="1126"/>
        <v>14347</v>
      </c>
      <c r="J165" s="33">
        <f t="shared" si="1117"/>
        <v>9842</v>
      </c>
      <c r="K165" s="33">
        <f t="shared" si="1117"/>
        <v>4505</v>
      </c>
      <c r="L165" s="35">
        <f t="shared" ref="L165:N165" si="1140">I165/12</f>
        <v>1195.5833333333333</v>
      </c>
      <c r="M165" s="35">
        <f t="shared" si="1140"/>
        <v>820.16666666666663</v>
      </c>
      <c r="N165" s="36">
        <f t="shared" si="1140"/>
        <v>375.41666666666669</v>
      </c>
      <c r="O165" s="20">
        <f t="shared" si="1063"/>
        <v>0.3412816691505216</v>
      </c>
      <c r="P165" s="23">
        <f t="shared" si="1103"/>
        <v>4.5454545454545456E-2</v>
      </c>
      <c r="Q165" s="15">
        <f t="shared" si="1065"/>
        <v>0.59538002980625937</v>
      </c>
      <c r="R165" s="27">
        <f t="shared" si="1104"/>
        <v>1.7883755588673621E-2</v>
      </c>
      <c r="S165" s="18">
        <v>0</v>
      </c>
      <c r="T165" s="21">
        <v>0</v>
      </c>
      <c r="U165" s="14">
        <v>3</v>
      </c>
      <c r="V165" s="25">
        <v>0</v>
      </c>
      <c r="W165" s="31">
        <f t="shared" ref="W165" si="1141">SUM(S165:V165)</f>
        <v>3</v>
      </c>
      <c r="X165" s="18">
        <v>5</v>
      </c>
      <c r="Y165" s="21">
        <v>0</v>
      </c>
      <c r="Z165" s="14">
        <v>50</v>
      </c>
      <c r="AA165" s="25">
        <v>0</v>
      </c>
      <c r="AB165" s="31">
        <f t="shared" ref="AB165" si="1142">SUM(X165:AA165)</f>
        <v>55</v>
      </c>
      <c r="AC165" s="18">
        <f t="shared" si="1069"/>
        <v>5</v>
      </c>
      <c r="AD165" s="21">
        <f t="shared" si="1132"/>
        <v>0</v>
      </c>
      <c r="AE165" s="14">
        <f t="shared" si="1132"/>
        <v>53</v>
      </c>
      <c r="AF165" s="25">
        <f t="shared" ref="AF165" si="1143">V165+AA165</f>
        <v>0</v>
      </c>
      <c r="AG165" s="29">
        <f t="shared" si="1109"/>
        <v>58</v>
      </c>
      <c r="AH165" s="57">
        <f t="shared" si="1073"/>
        <v>4.3219076005961254E-2</v>
      </c>
      <c r="AI165" s="37">
        <v>1056</v>
      </c>
      <c r="AJ165" s="38">
        <f t="shared" ref="AJ165:AJ171" si="1144">AI165/(AI165+AO165)</f>
        <v>0.78688524590163933</v>
      </c>
      <c r="AK165" s="39">
        <f t="shared" si="1075"/>
        <v>190</v>
      </c>
      <c r="AL165" s="40">
        <f t="shared" ref="AL165:AL171" si="1145">AK165/(AI165+AO165)</f>
        <v>0.14157973174366617</v>
      </c>
      <c r="AM165" s="41">
        <v>96</v>
      </c>
      <c r="AN165" s="42">
        <f t="shared" ref="AN165" si="1146">AM165/(AQ165+AM165)</f>
        <v>7.1535022354694486E-2</v>
      </c>
      <c r="AO165" s="32">
        <v>286</v>
      </c>
      <c r="AP165" s="46">
        <f t="shared" ref="AP165:AP171" si="1147">AO165/(AO165+AI165)</f>
        <v>0.21311475409836064</v>
      </c>
      <c r="AQ165" s="29">
        <v>1246</v>
      </c>
      <c r="AR165" s="43">
        <f t="shared" si="1079"/>
        <v>0.92846497764530556</v>
      </c>
      <c r="AS165" s="32">
        <f t="shared" si="1080"/>
        <v>13545</v>
      </c>
      <c r="AT165" s="60" cm="1">
        <f t="array" ref="AT165">AS165/(SUM(AM154:AM165+AQ154:AQ165))</f>
        <v>0.94409981180734648</v>
      </c>
      <c r="AU165" s="52">
        <v>16</v>
      </c>
      <c r="AV165" s="51">
        <v>112</v>
      </c>
      <c r="AW165" s="53">
        <v>147</v>
      </c>
      <c r="AX165" s="16">
        <f t="shared" ref="AX165:AX171" si="1148">SUM(AU165:AW165)</f>
        <v>275</v>
      </c>
      <c r="AY165" s="16">
        <f t="shared" si="1081"/>
        <v>1067</v>
      </c>
      <c r="AZ165" s="17">
        <f t="shared" si="1082"/>
        <v>0.20491803278688525</v>
      </c>
      <c r="BA165" s="52">
        <f t="shared" si="1099"/>
        <v>298</v>
      </c>
      <c r="BB165" s="51">
        <f t="shared" si="1138"/>
        <v>1429</v>
      </c>
      <c r="BC165" s="53">
        <f t="shared" si="1138"/>
        <v>1883</v>
      </c>
      <c r="BD165" s="33">
        <f t="shared" si="1138"/>
        <v>3610</v>
      </c>
      <c r="BE165" s="61">
        <f t="shared" si="1115"/>
        <v>0.25162054784972471</v>
      </c>
      <c r="BF165" s="25">
        <v>128</v>
      </c>
      <c r="BG165" s="25">
        <v>93</v>
      </c>
      <c r="BH165" s="25">
        <v>30</v>
      </c>
      <c r="BI165" s="25">
        <v>20</v>
      </c>
      <c r="BJ165" s="25">
        <v>14</v>
      </c>
      <c r="BK165" s="171">
        <v>154</v>
      </c>
      <c r="BL165" s="172">
        <f t="shared" si="1116"/>
        <v>0.11475409836065574</v>
      </c>
      <c r="BM165" s="171">
        <f t="shared" si="1139"/>
        <v>1730</v>
      </c>
      <c r="BN165" s="172">
        <f t="shared" si="1087"/>
        <v>0.12058270021607305</v>
      </c>
    </row>
    <row r="166" spans="1:66" x14ac:dyDescent="0.3">
      <c r="A166" s="74">
        <v>45870</v>
      </c>
      <c r="B166" s="19">
        <v>515</v>
      </c>
      <c r="C166" s="22">
        <v>212</v>
      </c>
      <c r="D166" s="24">
        <v>612</v>
      </c>
      <c r="E166" s="26">
        <v>37</v>
      </c>
      <c r="F166" s="29">
        <f t="shared" ref="F166" si="1149">SUM(B166:E166)</f>
        <v>1376</v>
      </c>
      <c r="G166" s="33">
        <f t="shared" ref="G166:G171" si="1150">SUM(C166:E166)</f>
        <v>861</v>
      </c>
      <c r="H166" s="34">
        <f t="shared" ref="H166" si="1151">B166</f>
        <v>515</v>
      </c>
      <c r="I166" s="33">
        <f t="shared" si="1126"/>
        <v>14495</v>
      </c>
      <c r="J166" s="33">
        <f t="shared" ref="J166:K169" si="1152">SUM(G155:G166)</f>
        <v>9893</v>
      </c>
      <c r="K166" s="33">
        <f t="shared" si="1152"/>
        <v>4602</v>
      </c>
      <c r="L166" s="35">
        <f t="shared" ref="L166:N169" si="1153">I166/12</f>
        <v>1207.9166666666667</v>
      </c>
      <c r="M166" s="35">
        <f t="shared" si="1153"/>
        <v>824.41666666666663</v>
      </c>
      <c r="N166" s="36">
        <f t="shared" si="1153"/>
        <v>383.5</v>
      </c>
      <c r="O166" s="20">
        <f t="shared" ref="O166:O171" si="1154">B166/$F166</f>
        <v>0.37427325581395349</v>
      </c>
      <c r="P166" s="23">
        <f t="shared" si="1103"/>
        <v>0.15406976744186046</v>
      </c>
      <c r="Q166" s="15">
        <f t="shared" ref="Q166:Q171" si="1155">D166/$F166</f>
        <v>0.44476744186046513</v>
      </c>
      <c r="R166" s="27">
        <f t="shared" si="1104"/>
        <v>2.6889534883720929E-2</v>
      </c>
      <c r="S166" s="18">
        <v>3</v>
      </c>
      <c r="T166" s="21">
        <v>0</v>
      </c>
      <c r="U166" s="14">
        <v>9</v>
      </c>
      <c r="V166" s="25">
        <v>0</v>
      </c>
      <c r="W166" s="31">
        <f t="shared" ref="W166" si="1156">SUM(S166:V166)</f>
        <v>12</v>
      </c>
      <c r="X166" s="18">
        <v>1</v>
      </c>
      <c r="Y166" s="21">
        <v>0</v>
      </c>
      <c r="Z166" s="14">
        <v>39</v>
      </c>
      <c r="AA166" s="25">
        <v>0</v>
      </c>
      <c r="AB166" s="31">
        <f t="shared" ref="AB166" si="1157">SUM(X166:AA166)</f>
        <v>40</v>
      </c>
      <c r="AC166" s="18">
        <f t="shared" ref="AC166" si="1158">S166+X166</f>
        <v>4</v>
      </c>
      <c r="AD166" s="21">
        <f t="shared" si="1132"/>
        <v>0</v>
      </c>
      <c r="AE166" s="14">
        <f t="shared" ref="AE166:AE171" si="1159">U166+Z166</f>
        <v>48</v>
      </c>
      <c r="AF166" s="25">
        <f t="shared" ref="AF166" si="1160">V166+AA166</f>
        <v>0</v>
      </c>
      <c r="AG166" s="29">
        <f t="shared" si="1109"/>
        <v>52</v>
      </c>
      <c r="AH166" s="57">
        <f t="shared" ref="AH166" si="1161">AG166/F166</f>
        <v>3.7790697674418602E-2</v>
      </c>
      <c r="AI166" s="37">
        <v>1133</v>
      </c>
      <c r="AJ166" s="38">
        <f t="shared" si="1144"/>
        <v>0.82340116279069764</v>
      </c>
      <c r="AK166" s="39">
        <f t="shared" ref="AK166:AK170" si="1162">AQ166-AI166</f>
        <v>179</v>
      </c>
      <c r="AL166" s="40">
        <f t="shared" si="1145"/>
        <v>0.13008720930232559</v>
      </c>
      <c r="AM166" s="41">
        <v>64</v>
      </c>
      <c r="AN166" s="42">
        <f t="shared" ref="AN166" si="1163">AM166/(AQ166+AM166)</f>
        <v>4.6511627906976744E-2</v>
      </c>
      <c r="AO166" s="32">
        <v>243</v>
      </c>
      <c r="AP166" s="46">
        <f t="shared" si="1147"/>
        <v>0.17659883720930233</v>
      </c>
      <c r="AQ166" s="29">
        <v>1312</v>
      </c>
      <c r="AR166" s="43">
        <f t="shared" ref="AR166" si="1164">AQ166/(AQ166+AM166)</f>
        <v>0.95348837209302328</v>
      </c>
      <c r="AS166" s="32">
        <f t="shared" ref="AS166:AS171" si="1165">SUM(AQ155:AQ166)</f>
        <v>13705</v>
      </c>
      <c r="AT166" s="60" cm="1">
        <f t="array" ref="AT166">AS166/(SUM(AM155:AM166+AQ155:AQ166))</f>
        <v>0.94549844774060021</v>
      </c>
      <c r="AU166" s="52">
        <v>51</v>
      </c>
      <c r="AV166" s="51">
        <v>68</v>
      </c>
      <c r="AW166" s="53">
        <v>394</v>
      </c>
      <c r="AX166" s="16">
        <f t="shared" si="1148"/>
        <v>513</v>
      </c>
      <c r="AY166" s="16">
        <f t="shared" ref="AY166:AY171" si="1166">F166-(AX166)</f>
        <v>863</v>
      </c>
      <c r="AZ166" s="17">
        <f t="shared" ref="AZ166" si="1167">AX166/(AY166+AX166)</f>
        <v>0.37281976744186046</v>
      </c>
      <c r="BA166" s="52">
        <f t="shared" ref="BA166:BD169" si="1168">SUM(AU155:AU166)</f>
        <v>333</v>
      </c>
      <c r="BB166" s="51">
        <f t="shared" si="1168"/>
        <v>1419</v>
      </c>
      <c r="BC166" s="53">
        <f t="shared" si="1168"/>
        <v>2127</v>
      </c>
      <c r="BD166" s="33">
        <f t="shared" si="1168"/>
        <v>3879</v>
      </c>
      <c r="BE166" s="61">
        <f t="shared" si="1115"/>
        <v>0.26760952052431874</v>
      </c>
      <c r="BF166" s="25">
        <v>121</v>
      </c>
      <c r="BG166" s="25">
        <v>73</v>
      </c>
      <c r="BH166" s="25">
        <v>10</v>
      </c>
      <c r="BI166" s="25">
        <v>9</v>
      </c>
      <c r="BJ166" s="25">
        <v>7</v>
      </c>
      <c r="BK166" s="171">
        <v>134</v>
      </c>
      <c r="BL166" s="172">
        <f t="shared" si="1116"/>
        <v>9.7383720930232565E-2</v>
      </c>
      <c r="BM166" s="171">
        <f t="shared" si="1139"/>
        <v>1712</v>
      </c>
      <c r="BN166" s="172">
        <f t="shared" ref="BN166" si="1169">BM166/I166</f>
        <v>0.11810969299758538</v>
      </c>
    </row>
    <row r="167" spans="1:66" x14ac:dyDescent="0.3">
      <c r="A167" s="74">
        <v>45901</v>
      </c>
      <c r="B167" s="19">
        <v>519</v>
      </c>
      <c r="C167" s="22">
        <v>216</v>
      </c>
      <c r="D167" s="24">
        <v>888</v>
      </c>
      <c r="E167" s="26">
        <v>4</v>
      </c>
      <c r="F167" s="29">
        <f t="shared" ref="F167:F172" si="1170">SUM(B167:E167)</f>
        <v>1627</v>
      </c>
      <c r="G167" s="33">
        <f t="shared" si="1150"/>
        <v>1108</v>
      </c>
      <c r="H167" s="34">
        <f t="shared" ref="H167:H172" si="1171">B167</f>
        <v>519</v>
      </c>
      <c r="I167" s="33">
        <f t="shared" si="1126"/>
        <v>14760</v>
      </c>
      <c r="J167" s="33">
        <f t="shared" si="1152"/>
        <v>10043</v>
      </c>
      <c r="K167" s="33">
        <f t="shared" si="1152"/>
        <v>4717</v>
      </c>
      <c r="L167" s="35">
        <f t="shared" si="1153"/>
        <v>1230</v>
      </c>
      <c r="M167" s="35">
        <f t="shared" si="1153"/>
        <v>836.91666666666663</v>
      </c>
      <c r="N167" s="36">
        <f t="shared" si="1153"/>
        <v>393.08333333333331</v>
      </c>
      <c r="O167" s="20">
        <f t="shared" si="1154"/>
        <v>0.31899200983405041</v>
      </c>
      <c r="P167" s="23">
        <f t="shared" si="1103"/>
        <v>0.13275968039336203</v>
      </c>
      <c r="Q167" s="15">
        <f t="shared" si="1155"/>
        <v>0.54578979717271048</v>
      </c>
      <c r="R167" s="27">
        <f t="shared" si="1104"/>
        <v>2.4585125998770742E-3</v>
      </c>
      <c r="S167" s="18">
        <v>10</v>
      </c>
      <c r="T167" s="21">
        <v>0</v>
      </c>
      <c r="U167" s="14">
        <v>20</v>
      </c>
      <c r="V167" s="25">
        <v>0</v>
      </c>
      <c r="W167" s="31">
        <f t="shared" ref="W167:W172" si="1172">SUM(S167:V167)</f>
        <v>30</v>
      </c>
      <c r="X167" s="18">
        <v>0</v>
      </c>
      <c r="Y167" s="21">
        <v>30</v>
      </c>
      <c r="Z167" s="14">
        <v>46</v>
      </c>
      <c r="AA167" s="25">
        <v>0</v>
      </c>
      <c r="AB167" s="31">
        <f t="shared" ref="AB167:AB169" si="1173">SUM(X167:AA167)</f>
        <v>76</v>
      </c>
      <c r="AC167" s="18">
        <f t="shared" ref="AC167:AD169" si="1174">S167+X167</f>
        <v>10</v>
      </c>
      <c r="AD167" s="21">
        <f t="shared" si="1174"/>
        <v>30</v>
      </c>
      <c r="AE167" s="14">
        <f t="shared" si="1159"/>
        <v>66</v>
      </c>
      <c r="AF167" s="25">
        <f t="shared" ref="AF167:AF172" si="1175">V167+AA167</f>
        <v>0</v>
      </c>
      <c r="AG167" s="29">
        <f t="shared" si="1109"/>
        <v>106</v>
      </c>
      <c r="AH167" s="57">
        <f t="shared" ref="AH167:AH169" si="1176">AG167/F167</f>
        <v>6.515058389674247E-2</v>
      </c>
      <c r="AI167" s="37">
        <v>1308</v>
      </c>
      <c r="AJ167" s="38">
        <f t="shared" si="1144"/>
        <v>0.8039336201598033</v>
      </c>
      <c r="AK167" s="39">
        <f t="shared" si="1162"/>
        <v>122</v>
      </c>
      <c r="AL167" s="40">
        <f t="shared" si="1145"/>
        <v>7.4984634296250768E-2</v>
      </c>
      <c r="AM167" s="41">
        <v>197</v>
      </c>
      <c r="AN167" s="42">
        <f t="shared" ref="AN167:AN169" si="1177">AM167/(AQ167+AM167)</f>
        <v>0.12108174554394591</v>
      </c>
      <c r="AO167" s="32">
        <v>319</v>
      </c>
      <c r="AP167" s="46">
        <f t="shared" si="1147"/>
        <v>0.19606637984019668</v>
      </c>
      <c r="AQ167" s="29">
        <v>1430</v>
      </c>
      <c r="AR167" s="43">
        <f t="shared" ref="AR167:AR169" si="1178">AQ167/(AQ167+AM167)</f>
        <v>0.87891825445605409</v>
      </c>
      <c r="AS167" s="32">
        <f t="shared" si="1165"/>
        <v>13844</v>
      </c>
      <c r="AT167" s="60" cm="1">
        <f t="array" ref="AT167">AS167/(SUM(AM156:AM167+AQ156:AQ167))</f>
        <v>0.93794037940379404</v>
      </c>
      <c r="AU167" s="52">
        <v>52</v>
      </c>
      <c r="AV167" s="51">
        <v>303</v>
      </c>
      <c r="AW167" s="53">
        <v>185</v>
      </c>
      <c r="AX167" s="16">
        <f t="shared" si="1148"/>
        <v>540</v>
      </c>
      <c r="AY167" s="16">
        <f t="shared" si="1166"/>
        <v>1087</v>
      </c>
      <c r="AZ167" s="17">
        <f t="shared" ref="AZ167:AZ169" si="1179">AX167/(AY167+AX167)</f>
        <v>0.33189920098340503</v>
      </c>
      <c r="BA167" s="52">
        <f t="shared" si="1168"/>
        <v>353</v>
      </c>
      <c r="BB167" s="51">
        <f t="shared" si="1168"/>
        <v>1673</v>
      </c>
      <c r="BC167" s="53">
        <f t="shared" si="1168"/>
        <v>2022</v>
      </c>
      <c r="BD167" s="33">
        <f t="shared" si="1168"/>
        <v>4048</v>
      </c>
      <c r="BE167" s="61">
        <f t="shared" si="1115"/>
        <v>0.27425474254742549</v>
      </c>
      <c r="BF167" s="25">
        <v>100</v>
      </c>
      <c r="BG167" s="25">
        <v>41</v>
      </c>
      <c r="BH167" s="25">
        <v>11</v>
      </c>
      <c r="BI167" s="25">
        <v>15</v>
      </c>
      <c r="BJ167" s="25">
        <v>19</v>
      </c>
      <c r="BK167" s="171">
        <v>134</v>
      </c>
      <c r="BL167" s="172">
        <f t="shared" si="1116"/>
        <v>8.2360172095881992E-2</v>
      </c>
      <c r="BM167" s="171">
        <f t="shared" si="1139"/>
        <v>1735</v>
      </c>
      <c r="BN167" s="172">
        <f t="shared" ref="BN167:BN169" si="1180">BM167/I167</f>
        <v>0.11754742547425474</v>
      </c>
    </row>
    <row r="168" spans="1:66" x14ac:dyDescent="0.3">
      <c r="A168" s="74">
        <v>45931</v>
      </c>
      <c r="B168" s="19">
        <v>437</v>
      </c>
      <c r="C168" s="22">
        <v>118</v>
      </c>
      <c r="D168" s="24">
        <v>891</v>
      </c>
      <c r="E168" s="26">
        <v>32</v>
      </c>
      <c r="F168" s="29">
        <f t="shared" si="1170"/>
        <v>1478</v>
      </c>
      <c r="G168" s="33">
        <f t="shared" si="1150"/>
        <v>1041</v>
      </c>
      <c r="H168" s="34">
        <f t="shared" si="1171"/>
        <v>437</v>
      </c>
      <c r="I168" s="33">
        <f t="shared" si="1126"/>
        <v>15017</v>
      </c>
      <c r="J168" s="33">
        <f t="shared" si="1152"/>
        <v>10247</v>
      </c>
      <c r="K168" s="33">
        <f t="shared" si="1152"/>
        <v>4770</v>
      </c>
      <c r="L168" s="35">
        <f t="shared" si="1153"/>
        <v>1251.4166666666667</v>
      </c>
      <c r="M168" s="35">
        <f t="shared" si="1153"/>
        <v>853.91666666666663</v>
      </c>
      <c r="N168" s="36">
        <f t="shared" si="1153"/>
        <v>397.5</v>
      </c>
      <c r="O168" s="20">
        <f t="shared" si="1154"/>
        <v>0.29566982408660353</v>
      </c>
      <c r="P168" s="23">
        <f t="shared" si="1103"/>
        <v>7.9837618403247629E-2</v>
      </c>
      <c r="Q168" s="15">
        <f t="shared" si="1155"/>
        <v>0.60284167794316645</v>
      </c>
      <c r="R168" s="27">
        <f t="shared" si="1104"/>
        <v>2.165087956698241E-2</v>
      </c>
      <c r="S168" s="18">
        <v>4</v>
      </c>
      <c r="T168" s="21">
        <v>0</v>
      </c>
      <c r="U168" s="14">
        <v>35</v>
      </c>
      <c r="V168" s="25">
        <v>0</v>
      </c>
      <c r="W168" s="31">
        <f t="shared" si="1172"/>
        <v>39</v>
      </c>
      <c r="X168" s="18">
        <v>0</v>
      </c>
      <c r="Y168" s="21">
        <v>0</v>
      </c>
      <c r="Z168" s="14">
        <v>13</v>
      </c>
      <c r="AA168" s="25">
        <v>0</v>
      </c>
      <c r="AB168" s="31">
        <f t="shared" si="1173"/>
        <v>13</v>
      </c>
      <c r="AC168" s="18">
        <f t="shared" si="1174"/>
        <v>4</v>
      </c>
      <c r="AD168" s="21">
        <f t="shared" si="1174"/>
        <v>0</v>
      </c>
      <c r="AE168" s="14">
        <f t="shared" si="1159"/>
        <v>48</v>
      </c>
      <c r="AF168" s="25">
        <f t="shared" si="1175"/>
        <v>0</v>
      </c>
      <c r="AG168" s="29">
        <f t="shared" si="1109"/>
        <v>52</v>
      </c>
      <c r="AH168" s="57">
        <f t="shared" si="1176"/>
        <v>3.5182679296346414E-2</v>
      </c>
      <c r="AI168" s="37">
        <v>1194</v>
      </c>
      <c r="AJ168" s="38">
        <f t="shared" si="1144"/>
        <v>0.80784844384303112</v>
      </c>
      <c r="AK168" s="39">
        <f t="shared" si="1162"/>
        <v>208</v>
      </c>
      <c r="AL168" s="40">
        <f t="shared" si="1145"/>
        <v>0.14073071718538566</v>
      </c>
      <c r="AM168" s="41">
        <v>76</v>
      </c>
      <c r="AN168" s="42">
        <f t="shared" si="1177"/>
        <v>5.142083897158322E-2</v>
      </c>
      <c r="AO168" s="32">
        <v>284</v>
      </c>
      <c r="AP168" s="46">
        <f t="shared" si="1147"/>
        <v>0.19215155615696888</v>
      </c>
      <c r="AQ168" s="29">
        <v>1402</v>
      </c>
      <c r="AR168" s="43">
        <f t="shared" si="1178"/>
        <v>0.94857916102841677</v>
      </c>
      <c r="AS168" s="32">
        <f t="shared" si="1165"/>
        <v>14104</v>
      </c>
      <c r="AT168" s="60" cm="1">
        <f t="array" ref="AT168">AS168/(SUM(AM157:AM168+AQ157:AQ168))</f>
        <v>0.93920223746420728</v>
      </c>
      <c r="AU168" s="52">
        <v>5</v>
      </c>
      <c r="AV168" s="51">
        <v>147</v>
      </c>
      <c r="AW168" s="53">
        <v>210</v>
      </c>
      <c r="AX168" s="16">
        <f t="shared" si="1148"/>
        <v>362</v>
      </c>
      <c r="AY168" s="16">
        <f t="shared" si="1166"/>
        <v>1116</v>
      </c>
      <c r="AZ168" s="17">
        <f t="shared" si="1179"/>
        <v>0.24492557510148849</v>
      </c>
      <c r="BA168" s="52">
        <f t="shared" si="1168"/>
        <v>352</v>
      </c>
      <c r="BB168" s="51">
        <f t="shared" si="1168"/>
        <v>1729</v>
      </c>
      <c r="BC168" s="53">
        <f t="shared" si="1168"/>
        <v>2076</v>
      </c>
      <c r="BD168" s="33">
        <f t="shared" si="1168"/>
        <v>4157</v>
      </c>
      <c r="BE168" s="61">
        <f t="shared" si="1115"/>
        <v>0.27681960444829196</v>
      </c>
      <c r="BF168" s="25">
        <v>86</v>
      </c>
      <c r="BG168" s="25">
        <v>63</v>
      </c>
      <c r="BH168" s="25">
        <v>2</v>
      </c>
      <c r="BI168" s="25">
        <v>11</v>
      </c>
      <c r="BJ168" s="25">
        <v>4</v>
      </c>
      <c r="BK168" s="171">
        <v>96</v>
      </c>
      <c r="BL168" s="172">
        <f t="shared" si="1116"/>
        <v>6.4952638700947224E-2</v>
      </c>
      <c r="BM168" s="171">
        <f t="shared" si="1139"/>
        <v>1601</v>
      </c>
      <c r="BN168" s="172">
        <f t="shared" si="1180"/>
        <v>0.10661250582672971</v>
      </c>
    </row>
    <row r="169" spans="1:66" ht="13.15" customHeight="1" x14ac:dyDescent="0.3">
      <c r="A169" s="74">
        <v>45962</v>
      </c>
      <c r="B169" s="19">
        <v>555</v>
      </c>
      <c r="C169" s="22">
        <v>47</v>
      </c>
      <c r="D169" s="24">
        <v>824</v>
      </c>
      <c r="E169" s="26">
        <v>15</v>
      </c>
      <c r="F169" s="29">
        <f t="shared" si="1170"/>
        <v>1441</v>
      </c>
      <c r="G169" s="33">
        <f t="shared" si="1150"/>
        <v>886</v>
      </c>
      <c r="H169" s="34">
        <f t="shared" si="1171"/>
        <v>555</v>
      </c>
      <c r="I169" s="33">
        <f t="shared" si="1126"/>
        <v>15252</v>
      </c>
      <c r="J169" s="33">
        <f t="shared" si="1152"/>
        <v>10285</v>
      </c>
      <c r="K169" s="33">
        <f t="shared" si="1152"/>
        <v>4967</v>
      </c>
      <c r="L169" s="35">
        <f t="shared" si="1153"/>
        <v>1271</v>
      </c>
      <c r="M169" s="35">
        <f t="shared" si="1153"/>
        <v>857.08333333333337</v>
      </c>
      <c r="N169" s="36">
        <f t="shared" si="1153"/>
        <v>413.91666666666669</v>
      </c>
      <c r="O169" s="20">
        <f t="shared" si="1154"/>
        <v>0.3851492019430951</v>
      </c>
      <c r="P169" s="23">
        <f t="shared" si="1103"/>
        <v>3.2616238723108953E-2</v>
      </c>
      <c r="Q169" s="15">
        <f t="shared" si="1155"/>
        <v>0.57182512144344211</v>
      </c>
      <c r="R169" s="27">
        <f t="shared" si="1104"/>
        <v>1.0409437890353921E-2</v>
      </c>
      <c r="S169" s="18">
        <v>7</v>
      </c>
      <c r="T169" s="21">
        <v>0</v>
      </c>
      <c r="U169" s="14">
        <v>29</v>
      </c>
      <c r="V169" s="25">
        <v>0</v>
      </c>
      <c r="W169" s="31">
        <f t="shared" si="1172"/>
        <v>36</v>
      </c>
      <c r="X169" s="18">
        <v>0</v>
      </c>
      <c r="Y169" s="21">
        <v>29</v>
      </c>
      <c r="Z169" s="14">
        <v>12</v>
      </c>
      <c r="AA169" s="25">
        <v>0</v>
      </c>
      <c r="AB169" s="31">
        <f t="shared" si="1173"/>
        <v>41</v>
      </c>
      <c r="AC169" s="18">
        <f t="shared" si="1174"/>
        <v>7</v>
      </c>
      <c r="AD169" s="21">
        <f t="shared" si="1174"/>
        <v>29</v>
      </c>
      <c r="AE169" s="14">
        <f t="shared" si="1159"/>
        <v>41</v>
      </c>
      <c r="AF169" s="25">
        <f t="shared" si="1175"/>
        <v>0</v>
      </c>
      <c r="AG169" s="29">
        <f t="shared" si="1109"/>
        <v>77</v>
      </c>
      <c r="AH169" s="57">
        <f t="shared" si="1176"/>
        <v>5.3435114503816793E-2</v>
      </c>
      <c r="AI169" s="37">
        <v>1090</v>
      </c>
      <c r="AJ169" s="38">
        <f t="shared" si="1144"/>
        <v>0.7564191533657183</v>
      </c>
      <c r="AK169" s="39">
        <f t="shared" si="1162"/>
        <v>298</v>
      </c>
      <c r="AL169" s="40">
        <f t="shared" si="1145"/>
        <v>0.20680083275503122</v>
      </c>
      <c r="AM169" s="41">
        <v>53</v>
      </c>
      <c r="AN169" s="42">
        <f t="shared" si="1177"/>
        <v>3.678001387925052E-2</v>
      </c>
      <c r="AO169" s="32">
        <v>351</v>
      </c>
      <c r="AP169" s="46">
        <f t="shared" si="1147"/>
        <v>0.24358084663428176</v>
      </c>
      <c r="AQ169" s="29">
        <v>1388</v>
      </c>
      <c r="AR169" s="43">
        <f t="shared" si="1178"/>
        <v>0.96321998612074944</v>
      </c>
      <c r="AS169" s="32">
        <f t="shared" si="1165"/>
        <v>14335</v>
      </c>
      <c r="AT169" s="60" cm="1">
        <f t="array" ref="AT169">AS169/(SUM(AM158:AM169+AQ158:AQ169))</f>
        <v>0.93987673747705214</v>
      </c>
      <c r="AU169" s="52">
        <v>11</v>
      </c>
      <c r="AV169" s="51">
        <v>114</v>
      </c>
      <c r="AW169" s="53">
        <v>168</v>
      </c>
      <c r="AX169" s="16">
        <f t="shared" si="1148"/>
        <v>293</v>
      </c>
      <c r="AY169" s="16">
        <f t="shared" si="1166"/>
        <v>1148</v>
      </c>
      <c r="AZ169" s="17">
        <f t="shared" si="1179"/>
        <v>0.20333102012491325</v>
      </c>
      <c r="BA169" s="52">
        <f t="shared" si="1168"/>
        <v>353</v>
      </c>
      <c r="BB169" s="51">
        <f t="shared" si="1168"/>
        <v>1760</v>
      </c>
      <c r="BC169" s="53">
        <f t="shared" si="1168"/>
        <v>2135</v>
      </c>
      <c r="BD169" s="33">
        <f t="shared" si="1168"/>
        <v>4248</v>
      </c>
      <c r="BE169" s="61">
        <f t="shared" si="1115"/>
        <v>0.27852084972462626</v>
      </c>
      <c r="BF169" s="25">
        <v>118</v>
      </c>
      <c r="BG169" s="25">
        <v>62</v>
      </c>
      <c r="BH169" s="25">
        <v>3</v>
      </c>
      <c r="BI169" s="25">
        <v>5</v>
      </c>
      <c r="BJ169" s="25">
        <v>11</v>
      </c>
      <c r="BK169" s="171">
        <v>153</v>
      </c>
      <c r="BL169" s="172">
        <f t="shared" si="1116"/>
        <v>0.10617626648160999</v>
      </c>
      <c r="BM169" s="171">
        <f t="shared" si="1139"/>
        <v>1553</v>
      </c>
      <c r="BN169" s="172">
        <f t="shared" si="1180"/>
        <v>0.10182271177550485</v>
      </c>
    </row>
    <row r="170" spans="1:66" ht="13.15" customHeight="1" x14ac:dyDescent="0.3">
      <c r="A170" s="74">
        <v>45992</v>
      </c>
      <c r="B170" s="19">
        <v>360</v>
      </c>
      <c r="C170" s="22">
        <v>66</v>
      </c>
      <c r="D170" s="24">
        <v>774</v>
      </c>
      <c r="E170" s="26">
        <v>117</v>
      </c>
      <c r="F170" s="29">
        <f t="shared" si="1170"/>
        <v>1317</v>
      </c>
      <c r="G170" s="33">
        <f t="shared" si="1150"/>
        <v>957</v>
      </c>
      <c r="H170" s="34">
        <f t="shared" si="1171"/>
        <v>360</v>
      </c>
      <c r="I170" s="33">
        <f t="shared" ref="I170:K171" si="1181">SUM(F159:F170)</f>
        <v>15617</v>
      </c>
      <c r="J170" s="33">
        <f t="shared" si="1181"/>
        <v>10531</v>
      </c>
      <c r="K170" s="33">
        <f t="shared" si="1181"/>
        <v>5086</v>
      </c>
      <c r="L170" s="35">
        <f t="shared" ref="L170:N171" si="1182">I170/12</f>
        <v>1301.4166666666667</v>
      </c>
      <c r="M170" s="35">
        <f t="shared" si="1182"/>
        <v>877.58333333333337</v>
      </c>
      <c r="N170" s="36">
        <f t="shared" si="1182"/>
        <v>423.83333333333331</v>
      </c>
      <c r="O170" s="20">
        <f t="shared" si="1154"/>
        <v>0.27334851936218679</v>
      </c>
      <c r="P170" s="23">
        <f t="shared" ref="P170:P171" si="1183">C170/$F170</f>
        <v>5.011389521640091E-2</v>
      </c>
      <c r="Q170" s="15">
        <f t="shared" si="1155"/>
        <v>0.58769931662870156</v>
      </c>
      <c r="R170" s="27">
        <f t="shared" ref="R170:R171" si="1184">E170/$F170</f>
        <v>8.8838268792710701E-2</v>
      </c>
      <c r="S170" s="18">
        <v>4</v>
      </c>
      <c r="T170" s="21">
        <v>0</v>
      </c>
      <c r="U170" s="14">
        <v>90</v>
      </c>
      <c r="V170" s="25">
        <v>0</v>
      </c>
      <c r="W170" s="31">
        <f t="shared" si="1172"/>
        <v>94</v>
      </c>
      <c r="X170" s="18">
        <v>1</v>
      </c>
      <c r="Y170" s="21">
        <v>0</v>
      </c>
      <c r="Z170" s="14">
        <v>31</v>
      </c>
      <c r="AA170" s="25">
        <v>0</v>
      </c>
      <c r="AB170" s="31">
        <f t="shared" ref="AB170:AB171" si="1185">SUM(X170:AA170)</f>
        <v>32</v>
      </c>
      <c r="AC170" s="18">
        <f t="shared" ref="AC170:AD172" si="1186">S170+X170</f>
        <v>5</v>
      </c>
      <c r="AD170" s="21">
        <f t="shared" si="1186"/>
        <v>0</v>
      </c>
      <c r="AE170" s="14">
        <f t="shared" si="1159"/>
        <v>121</v>
      </c>
      <c r="AF170" s="25">
        <f t="shared" si="1175"/>
        <v>0</v>
      </c>
      <c r="AG170" s="29">
        <f t="shared" ref="AG170:AG175" si="1187">W170+AB170</f>
        <v>126</v>
      </c>
      <c r="AH170" s="57">
        <f t="shared" ref="AH170:AH171" si="1188">AG170/F170</f>
        <v>9.5671981776765377E-2</v>
      </c>
      <c r="AI170" s="37">
        <v>1167</v>
      </c>
      <c r="AJ170" s="38">
        <f t="shared" si="1144"/>
        <v>0.88610478359908884</v>
      </c>
      <c r="AK170" s="39">
        <f t="shared" si="1162"/>
        <v>99</v>
      </c>
      <c r="AL170" s="40">
        <f t="shared" si="1145"/>
        <v>7.5170842824601361E-2</v>
      </c>
      <c r="AM170" s="41">
        <v>51</v>
      </c>
      <c r="AN170" s="42">
        <f t="shared" ref="AN170:AN171" si="1189">AM170/(AQ170+AM170)</f>
        <v>3.8724373576309798E-2</v>
      </c>
      <c r="AO170" s="32">
        <v>150</v>
      </c>
      <c r="AP170" s="46">
        <f t="shared" si="1147"/>
        <v>0.11389521640091116</v>
      </c>
      <c r="AQ170" s="29">
        <v>1266</v>
      </c>
      <c r="AR170" s="43">
        <f t="shared" ref="AR170:AR171" si="1190">AQ170/(AQ170+AM170)</f>
        <v>0.96127562642369024</v>
      </c>
      <c r="AS170" s="32">
        <f t="shared" si="1165"/>
        <v>14686</v>
      </c>
      <c r="AT170" s="60" cm="1">
        <f t="array" ref="AT170">AS170/(SUM(AM159:AM170+AQ159:AQ170))</f>
        <v>0.94038547736441058</v>
      </c>
      <c r="AU170" s="52">
        <v>0</v>
      </c>
      <c r="AV170" s="51">
        <v>125</v>
      </c>
      <c r="AW170" s="53">
        <v>252</v>
      </c>
      <c r="AX170" s="16">
        <f t="shared" si="1148"/>
        <v>377</v>
      </c>
      <c r="AY170" s="16">
        <f t="shared" si="1166"/>
        <v>940</v>
      </c>
      <c r="AZ170" s="17">
        <f t="shared" ref="AZ170:AZ171" si="1191">AX170/(AY170+AX170)</f>
        <v>0.2862566438876234</v>
      </c>
      <c r="BA170" s="52">
        <f t="shared" ref="BA170:BD171" si="1192">SUM(AU159:AU170)</f>
        <v>321</v>
      </c>
      <c r="BB170" s="51">
        <f t="shared" si="1192"/>
        <v>1522</v>
      </c>
      <c r="BC170" s="53">
        <f t="shared" si="1192"/>
        <v>2310</v>
      </c>
      <c r="BD170" s="33">
        <f t="shared" si="1192"/>
        <v>4153</v>
      </c>
      <c r="BE170" s="61">
        <f t="shared" ref="BE170" si="1193">BD170/(SUM(AX159:AX170)+SUM(AY159:AY170))</f>
        <v>0.26592815521547031</v>
      </c>
      <c r="BF170" s="25">
        <v>171</v>
      </c>
      <c r="BG170" s="25">
        <v>144</v>
      </c>
      <c r="BH170" s="25">
        <v>19</v>
      </c>
      <c r="BI170" s="25">
        <v>26</v>
      </c>
      <c r="BJ170" s="25">
        <v>2</v>
      </c>
      <c r="BK170" s="171">
        <v>213</v>
      </c>
      <c r="BL170" s="172">
        <f t="shared" ref="BL170:BL171" si="1194">BK170/F170</f>
        <v>0.16173120728929385</v>
      </c>
      <c r="BM170" s="171">
        <f t="shared" ref="BM170:BM175" si="1195">SUM(BK159:BK170)</f>
        <v>1659</v>
      </c>
      <c r="BN170" s="172">
        <f t="shared" ref="BN170:BN171" si="1196">BM170/I170</f>
        <v>0.10623038995965935</v>
      </c>
    </row>
    <row r="171" spans="1:66" x14ac:dyDescent="0.3">
      <c r="A171" s="74">
        <v>46023</v>
      </c>
      <c r="B171" s="19">
        <v>335</v>
      </c>
      <c r="C171" s="22">
        <v>116</v>
      </c>
      <c r="D171" s="24">
        <v>529</v>
      </c>
      <c r="E171" s="26">
        <v>49</v>
      </c>
      <c r="F171" s="29">
        <f t="shared" si="1170"/>
        <v>1029</v>
      </c>
      <c r="G171" s="33">
        <f t="shared" si="1150"/>
        <v>694</v>
      </c>
      <c r="H171" s="34">
        <f t="shared" si="1171"/>
        <v>335</v>
      </c>
      <c r="I171" s="33">
        <f t="shared" si="1181"/>
        <v>15779</v>
      </c>
      <c r="J171" s="33">
        <f t="shared" si="1181"/>
        <v>10677</v>
      </c>
      <c r="K171" s="33">
        <f t="shared" si="1181"/>
        <v>5102</v>
      </c>
      <c r="L171" s="35">
        <f t="shared" si="1182"/>
        <v>1314.9166666666667</v>
      </c>
      <c r="M171" s="35">
        <f t="shared" si="1182"/>
        <v>889.75</v>
      </c>
      <c r="N171" s="36">
        <f t="shared" si="1182"/>
        <v>425.16666666666669</v>
      </c>
      <c r="O171" s="20">
        <f t="shared" si="1154"/>
        <v>0.32555879494655005</v>
      </c>
      <c r="P171" s="23">
        <f t="shared" si="1183"/>
        <v>0.11273080660835763</v>
      </c>
      <c r="Q171" s="15">
        <f t="shared" si="1155"/>
        <v>0.51409135082604474</v>
      </c>
      <c r="R171" s="27">
        <f t="shared" si="1184"/>
        <v>4.7619047619047616E-2</v>
      </c>
      <c r="S171" s="18">
        <v>8</v>
      </c>
      <c r="T171" s="21">
        <v>0</v>
      </c>
      <c r="U171" s="14">
        <v>40</v>
      </c>
      <c r="V171" s="25">
        <v>0</v>
      </c>
      <c r="W171" s="31">
        <f t="shared" si="1172"/>
        <v>48</v>
      </c>
      <c r="X171" s="18">
        <v>0</v>
      </c>
      <c r="Y171" s="21">
        <v>0</v>
      </c>
      <c r="Z171" s="14">
        <v>43</v>
      </c>
      <c r="AA171" s="25">
        <v>0</v>
      </c>
      <c r="AB171" s="31">
        <f t="shared" si="1185"/>
        <v>43</v>
      </c>
      <c r="AC171" s="18">
        <f t="shared" si="1186"/>
        <v>8</v>
      </c>
      <c r="AD171" s="21">
        <f t="shared" si="1186"/>
        <v>0</v>
      </c>
      <c r="AE171" s="14">
        <f t="shared" si="1159"/>
        <v>83</v>
      </c>
      <c r="AF171" s="25">
        <f t="shared" si="1175"/>
        <v>0</v>
      </c>
      <c r="AG171" s="29">
        <f t="shared" si="1187"/>
        <v>91</v>
      </c>
      <c r="AH171" s="57">
        <f t="shared" si="1188"/>
        <v>8.8435374149659865E-2</v>
      </c>
      <c r="AI171" s="37">
        <v>897</v>
      </c>
      <c r="AJ171" s="38">
        <f t="shared" si="1144"/>
        <v>0.8717201166180758</v>
      </c>
      <c r="AK171" s="39">
        <f>AQ171-AI171</f>
        <v>90</v>
      </c>
      <c r="AL171" s="40">
        <f t="shared" si="1145"/>
        <v>8.7463556851311949E-2</v>
      </c>
      <c r="AM171" s="41">
        <v>42</v>
      </c>
      <c r="AN171" s="42">
        <f t="shared" si="1189"/>
        <v>4.0816326530612242E-2</v>
      </c>
      <c r="AO171" s="32">
        <v>132</v>
      </c>
      <c r="AP171" s="46">
        <f t="shared" si="1147"/>
        <v>0.1282798833819242</v>
      </c>
      <c r="AQ171" s="29">
        <v>987</v>
      </c>
      <c r="AR171" s="43">
        <f t="shared" si="1190"/>
        <v>0.95918367346938771</v>
      </c>
      <c r="AS171" s="32">
        <f t="shared" si="1165"/>
        <v>14846</v>
      </c>
      <c r="AT171" s="60" cm="1">
        <f t="array" ref="AT171">AS171/(SUM(AM160:AM171+AQ160:AQ171))</f>
        <v>0.9408707776158185</v>
      </c>
      <c r="AU171" s="52">
        <v>40</v>
      </c>
      <c r="AV171" s="51">
        <v>214</v>
      </c>
      <c r="AW171" s="53">
        <v>119</v>
      </c>
      <c r="AX171" s="16">
        <f t="shared" si="1148"/>
        <v>373</v>
      </c>
      <c r="AY171" s="16">
        <f t="shared" si="1166"/>
        <v>656</v>
      </c>
      <c r="AZ171" s="17">
        <f t="shared" si="1191"/>
        <v>0.36248785228377067</v>
      </c>
      <c r="BA171" s="52">
        <f t="shared" si="1192"/>
        <v>338</v>
      </c>
      <c r="BB171" s="51">
        <f t="shared" si="1192"/>
        <v>1692</v>
      </c>
      <c r="BC171" s="53">
        <f t="shared" si="1192"/>
        <v>2311</v>
      </c>
      <c r="BD171" s="33">
        <f t="shared" si="1192"/>
        <v>4341</v>
      </c>
      <c r="BE171" s="61">
        <f t="shared" ref="BE171" si="1197">BD171/(SUM(AX160:AX171)+SUM(AY160:AY171))</f>
        <v>0.27511249128588633</v>
      </c>
      <c r="BF171" s="25">
        <v>71</v>
      </c>
      <c r="BG171" s="25">
        <v>34</v>
      </c>
      <c r="BH171" s="25">
        <v>7</v>
      </c>
      <c r="BI171" s="25">
        <v>4</v>
      </c>
      <c r="BJ171" s="25">
        <v>8</v>
      </c>
      <c r="BK171" s="171">
        <v>92</v>
      </c>
      <c r="BL171" s="172">
        <f t="shared" si="1194"/>
        <v>8.9407191448007781E-2</v>
      </c>
      <c r="BM171" s="171">
        <f t="shared" si="1195"/>
        <v>1608</v>
      </c>
      <c r="BN171" s="172">
        <f t="shared" si="1196"/>
        <v>0.1019075987071424</v>
      </c>
    </row>
    <row r="172" spans="1:66" x14ac:dyDescent="0.3">
      <c r="A172" s="74">
        <v>46054</v>
      </c>
      <c r="B172" s="19">
        <v>508</v>
      </c>
      <c r="C172" s="22">
        <v>103</v>
      </c>
      <c r="D172" s="24">
        <v>664</v>
      </c>
      <c r="E172" s="26">
        <v>4</v>
      </c>
      <c r="F172" s="29">
        <f t="shared" si="1170"/>
        <v>1279</v>
      </c>
      <c r="G172" s="33">
        <f t="shared" ref="G172" si="1198">SUM(C172:E172)</f>
        <v>771</v>
      </c>
      <c r="H172" s="34">
        <f t="shared" si="1171"/>
        <v>508</v>
      </c>
      <c r="I172" s="33">
        <f t="shared" ref="I172:K173" si="1199">SUM(F161:F172)</f>
        <v>15972</v>
      </c>
      <c r="J172" s="33">
        <f t="shared" si="1199"/>
        <v>10728</v>
      </c>
      <c r="K172" s="33">
        <f t="shared" si="1199"/>
        <v>5244</v>
      </c>
      <c r="L172" s="35">
        <f t="shared" ref="L172:M174" si="1200">I172/12</f>
        <v>1331</v>
      </c>
      <c r="M172" s="35">
        <f t="shared" si="1200"/>
        <v>894</v>
      </c>
      <c r="N172" s="36">
        <f t="shared" ref="N172" si="1201">K172/12</f>
        <v>437</v>
      </c>
      <c r="O172" s="20">
        <f t="shared" ref="O172" si="1202">B172/$F172</f>
        <v>0.39718530101641908</v>
      </c>
      <c r="P172" s="23">
        <f t="shared" ref="P172" si="1203">C172/$F172</f>
        <v>8.0531665363565291E-2</v>
      </c>
      <c r="Q172" s="15">
        <f t="shared" ref="Q172" si="1204">D172/$F172</f>
        <v>0.51915559030492575</v>
      </c>
      <c r="R172" s="27">
        <f t="shared" ref="R172" si="1205">E172/$F172</f>
        <v>3.1274433150899139E-3</v>
      </c>
      <c r="S172" s="18">
        <v>0</v>
      </c>
      <c r="T172" s="21">
        <v>0</v>
      </c>
      <c r="U172" s="14">
        <v>28</v>
      </c>
      <c r="V172" s="25">
        <v>0</v>
      </c>
      <c r="W172" s="31">
        <f t="shared" si="1172"/>
        <v>28</v>
      </c>
      <c r="X172" s="18">
        <v>0</v>
      </c>
      <c r="Y172" s="21">
        <v>50</v>
      </c>
      <c r="Z172" s="14">
        <v>8</v>
      </c>
      <c r="AA172" s="25">
        <v>0</v>
      </c>
      <c r="AB172" s="31">
        <f>SUM(X172:AA172)</f>
        <v>58</v>
      </c>
      <c r="AC172" s="18">
        <f t="shared" si="1186"/>
        <v>0</v>
      </c>
      <c r="AD172" s="21">
        <f t="shared" si="1186"/>
        <v>50</v>
      </c>
      <c r="AE172" s="14">
        <f>U172+Z172</f>
        <v>36</v>
      </c>
      <c r="AF172" s="25">
        <f t="shared" si="1175"/>
        <v>0</v>
      </c>
      <c r="AG172" s="29">
        <f t="shared" si="1187"/>
        <v>86</v>
      </c>
      <c r="AH172" s="57">
        <f>AG172/F172</f>
        <v>6.7240031274433149E-2</v>
      </c>
      <c r="AI172" s="37">
        <v>1098</v>
      </c>
      <c r="AJ172" s="38">
        <f>AI172/(AI172+AO172)</f>
        <v>0.85848318999218143</v>
      </c>
      <c r="AK172" s="39">
        <f>AQ172-AI172</f>
        <v>134</v>
      </c>
      <c r="AL172" s="40">
        <f t="shared" ref="AL172" si="1206">AK172/(AI172+AO172)</f>
        <v>0.10476935105551212</v>
      </c>
      <c r="AM172" s="41">
        <v>47</v>
      </c>
      <c r="AN172" s="42">
        <f t="shared" ref="AN172" si="1207">AM172/(AQ172+AM172)</f>
        <v>3.6747458952306487E-2</v>
      </c>
      <c r="AO172" s="32">
        <v>181</v>
      </c>
      <c r="AP172" s="46">
        <f t="shared" ref="AP172" si="1208">AO172/(AO172+AI172)</f>
        <v>0.1415168100078186</v>
      </c>
      <c r="AQ172" s="29">
        <v>1232</v>
      </c>
      <c r="AR172" s="43">
        <f t="shared" ref="AR172" si="1209">AQ172/(AQ172+AM172)</f>
        <v>0.96325254104769353</v>
      </c>
      <c r="AS172" s="32">
        <f>SUM(AQ161:AQ172)</f>
        <v>15059</v>
      </c>
      <c r="AT172" s="60" cm="1">
        <f t="array" ref="AT172">AS172/(SUM(AM161:AM172+AQ161:AQ172))</f>
        <v>0.94283746556473824</v>
      </c>
      <c r="AU172" s="52">
        <v>84</v>
      </c>
      <c r="AV172" s="51">
        <v>121</v>
      </c>
      <c r="AW172" s="53">
        <v>105</v>
      </c>
      <c r="AX172" s="16">
        <f t="shared" ref="AX172" si="1210">SUM(AU172:AW172)</f>
        <v>310</v>
      </c>
      <c r="AY172" s="16">
        <f>F172-(AX172)</f>
        <v>969</v>
      </c>
      <c r="AZ172" s="17">
        <f t="shared" ref="AZ172" si="1211">AX172/(AY172+AX172)</f>
        <v>0.24237685691946834</v>
      </c>
      <c r="BA172" s="52">
        <f t="shared" ref="BA172" si="1212">SUM(AU161:AU172)</f>
        <v>411</v>
      </c>
      <c r="BB172" s="51">
        <f t="shared" ref="BB172" si="1213">SUM(AV161:AV172)</f>
        <v>1760</v>
      </c>
      <c r="BC172" s="53">
        <f t="shared" ref="BC172:BD174" si="1214">SUM(AW161:AW172)</f>
        <v>2219</v>
      </c>
      <c r="BD172" s="33">
        <f t="shared" si="1214"/>
        <v>4390</v>
      </c>
      <c r="BE172" s="61">
        <f t="shared" ref="BE172" si="1215">BD172/(SUM(AX161:AX172)+SUM(AY161:AY172))</f>
        <v>0.27485599799649385</v>
      </c>
      <c r="BF172" s="25">
        <v>85</v>
      </c>
      <c r="BG172" s="25">
        <v>60</v>
      </c>
      <c r="BH172" s="25">
        <v>6</v>
      </c>
      <c r="BI172" s="25">
        <v>7</v>
      </c>
      <c r="BJ172" s="25">
        <v>2</v>
      </c>
      <c r="BK172" s="171">
        <v>93</v>
      </c>
      <c r="BL172" s="172">
        <f t="shared" ref="BL172" si="1216">BK172/F172</f>
        <v>7.2713057075840498E-2</v>
      </c>
      <c r="BM172" s="171">
        <f t="shared" si="1195"/>
        <v>1630</v>
      </c>
      <c r="BN172" s="172">
        <f t="shared" ref="BN172" si="1217">BM172/I172</f>
        <v>0.10205359378913098</v>
      </c>
    </row>
    <row r="173" spans="1:66" x14ac:dyDescent="0.3">
      <c r="A173" s="74">
        <v>46082</v>
      </c>
      <c r="B173" s="19">
        <v>548</v>
      </c>
      <c r="C173" s="22">
        <v>139</v>
      </c>
      <c r="D173" s="24">
        <v>816</v>
      </c>
      <c r="E173" s="26">
        <v>45</v>
      </c>
      <c r="F173" s="29">
        <f t="shared" ref="F173" si="1218">SUM(B173:E173)</f>
        <v>1548</v>
      </c>
      <c r="G173" s="33">
        <f t="shared" ref="G173" si="1219">SUM(C173:E173)</f>
        <v>1000</v>
      </c>
      <c r="H173" s="34">
        <f>B173</f>
        <v>548</v>
      </c>
      <c r="I173" s="33">
        <f t="shared" si="1199"/>
        <v>15985</v>
      </c>
      <c r="J173" s="33">
        <f t="shared" si="1199"/>
        <v>10640</v>
      </c>
      <c r="K173" s="33">
        <f t="shared" si="1199"/>
        <v>5345</v>
      </c>
      <c r="L173" s="35">
        <f t="shared" si="1200"/>
        <v>1332.0833333333333</v>
      </c>
      <c r="M173" s="35">
        <f t="shared" si="1200"/>
        <v>886.66666666666663</v>
      </c>
      <c r="N173" s="36">
        <f t="shared" ref="N173" si="1220">K173/12</f>
        <v>445.41666666666669</v>
      </c>
      <c r="O173" s="20">
        <f t="shared" ref="O173" si="1221">B173/$F173</f>
        <v>0.35400516795865633</v>
      </c>
      <c r="P173" s="23">
        <f t="shared" ref="P173" si="1222">C173/$F173</f>
        <v>8.9793281653746768E-2</v>
      </c>
      <c r="Q173" s="15">
        <f t="shared" ref="Q173" si="1223">D173/$F173</f>
        <v>0.52713178294573648</v>
      </c>
      <c r="R173" s="27">
        <f t="shared" ref="R173" si="1224">E173/$F173</f>
        <v>2.9069767441860465E-2</v>
      </c>
      <c r="S173" s="18">
        <v>0</v>
      </c>
      <c r="T173" s="21">
        <v>0</v>
      </c>
      <c r="U173" s="14">
        <v>8</v>
      </c>
      <c r="V173" s="25">
        <v>0</v>
      </c>
      <c r="W173" s="31">
        <f t="shared" ref="W173" si="1225">SUM(S173:V173)</f>
        <v>8</v>
      </c>
      <c r="X173" s="18">
        <v>0</v>
      </c>
      <c r="Y173" s="21">
        <v>0</v>
      </c>
      <c r="Z173" s="14">
        <v>3</v>
      </c>
      <c r="AA173" s="25">
        <v>0</v>
      </c>
      <c r="AB173" s="31">
        <f>SUM(X173:AA173)</f>
        <v>3</v>
      </c>
      <c r="AC173" s="18">
        <f t="shared" ref="AC173" si="1226">S173+X173</f>
        <v>0</v>
      </c>
      <c r="AD173" s="21">
        <f t="shared" ref="AD173" si="1227">T173+Y173</f>
        <v>0</v>
      </c>
      <c r="AE173" s="14">
        <f>U173+Z173</f>
        <v>11</v>
      </c>
      <c r="AF173" s="25">
        <f t="shared" ref="AF173" si="1228">V173+AA173</f>
        <v>0</v>
      </c>
      <c r="AG173" s="29">
        <f t="shared" si="1187"/>
        <v>11</v>
      </c>
      <c r="AH173" s="57">
        <f>AG173/F173</f>
        <v>7.1059431524547806E-3</v>
      </c>
      <c r="AI173" s="37">
        <v>1208</v>
      </c>
      <c r="AJ173" s="38">
        <f>AI173/(AI173+AO173)</f>
        <v>0.78036175710594313</v>
      </c>
      <c r="AK173" s="39">
        <f>AQ173-AI173</f>
        <v>258</v>
      </c>
      <c r="AL173" s="40">
        <f t="shared" ref="AL173" si="1229">AK173/(AI173+AO173)</f>
        <v>0.16666666666666666</v>
      </c>
      <c r="AM173" s="41">
        <v>82</v>
      </c>
      <c r="AN173" s="42">
        <f t="shared" ref="AN173" si="1230">AM173/(AQ173+AM173)</f>
        <v>5.2971576227390182E-2</v>
      </c>
      <c r="AO173" s="32">
        <v>340</v>
      </c>
      <c r="AP173" s="46">
        <f t="shared" ref="AP173" si="1231">AO173/(AO173+AI173)</f>
        <v>0.21963824289405684</v>
      </c>
      <c r="AQ173" s="29">
        <v>1466</v>
      </c>
      <c r="AR173" s="43">
        <f t="shared" ref="AR173" si="1232">AQ173/(AQ173+AM173)</f>
        <v>0.94702842377260987</v>
      </c>
      <c r="AS173" s="32">
        <f>SUM(AQ162:AQ173)</f>
        <v>15065</v>
      </c>
      <c r="AT173" s="60" cm="1">
        <f t="array" ref="AT173">AS173/(SUM(AM162:AM173+AQ162:AQ173))</f>
        <v>0.94244604316546765</v>
      </c>
      <c r="AU173" s="52">
        <v>83</v>
      </c>
      <c r="AV173" s="51">
        <v>162</v>
      </c>
      <c r="AW173" s="53">
        <v>104</v>
      </c>
      <c r="AX173" s="16">
        <f>SUM(AU173:AW173)</f>
        <v>349</v>
      </c>
      <c r="AY173" s="16">
        <f>F173-(AX173)</f>
        <v>1199</v>
      </c>
      <c r="AZ173" s="17">
        <f t="shared" ref="AZ173" si="1233">AX173/(AY173+AX173)</f>
        <v>0.22545219638242894</v>
      </c>
      <c r="BA173" s="52">
        <f t="shared" ref="BA173:BB175" si="1234">SUM(AU162:AU173)</f>
        <v>411</v>
      </c>
      <c r="BB173" s="51">
        <f t="shared" si="1234"/>
        <v>1696</v>
      </c>
      <c r="BC173" s="53">
        <f t="shared" si="1214"/>
        <v>2183</v>
      </c>
      <c r="BD173" s="33">
        <f t="shared" si="1214"/>
        <v>4290</v>
      </c>
      <c r="BE173" s="61">
        <f t="shared" ref="BE173" si="1235">BD173/(SUM(AX162:AX173)+SUM(AY162:AY173))</f>
        <v>0.26837660306537381</v>
      </c>
      <c r="BF173" s="25">
        <v>116</v>
      </c>
      <c r="BG173" s="25">
        <v>53</v>
      </c>
      <c r="BH173" s="25">
        <v>10</v>
      </c>
      <c r="BI173" s="25">
        <v>13</v>
      </c>
      <c r="BJ173" s="25">
        <v>8</v>
      </c>
      <c r="BK173" s="171">
        <v>129</v>
      </c>
      <c r="BL173" s="172">
        <f t="shared" ref="BL173" si="1236">BK173/F173</f>
        <v>8.3333333333333329E-2</v>
      </c>
      <c r="BM173" s="171">
        <f t="shared" si="1195"/>
        <v>1628</v>
      </c>
      <c r="BN173" s="172">
        <f t="shared" ref="BN173" si="1237">BM173/I173</f>
        <v>0.10184548013762902</v>
      </c>
    </row>
    <row r="174" spans="1:66" x14ac:dyDescent="0.3">
      <c r="A174" s="74">
        <v>46113</v>
      </c>
      <c r="B174" s="19">
        <v>551</v>
      </c>
      <c r="C174" s="22">
        <v>385</v>
      </c>
      <c r="D174" s="24">
        <v>738</v>
      </c>
      <c r="E174" s="26">
        <v>9</v>
      </c>
      <c r="F174" s="29">
        <f t="shared" ref="F174" si="1238">SUM(B174:E174)</f>
        <v>1683</v>
      </c>
      <c r="G174" s="33">
        <f t="shared" ref="G174" si="1239">SUM(C174:E174)</f>
        <v>1132</v>
      </c>
      <c r="H174" s="34">
        <f>B174</f>
        <v>551</v>
      </c>
      <c r="I174" s="33">
        <f>SUM(F163:F174)</f>
        <v>16687</v>
      </c>
      <c r="J174" s="33">
        <f t="shared" ref="J174" si="1240">SUM(G163:G174)</f>
        <v>11124</v>
      </c>
      <c r="K174" s="33">
        <f t="shared" ref="K174" si="1241">SUM(H163:H174)</f>
        <v>5563</v>
      </c>
      <c r="L174" s="35">
        <f t="shared" si="1200"/>
        <v>1390.5833333333333</v>
      </c>
      <c r="M174" s="35">
        <f t="shared" si="1200"/>
        <v>927</v>
      </c>
      <c r="N174" s="36">
        <f t="shared" ref="N174" si="1242">K174/12</f>
        <v>463.58333333333331</v>
      </c>
      <c r="O174" s="20">
        <f t="shared" ref="O174" si="1243">B174/$F174</f>
        <v>0.32739156268568032</v>
      </c>
      <c r="P174" s="23">
        <f t="shared" ref="P174" si="1244">C174/$F174</f>
        <v>0.22875816993464052</v>
      </c>
      <c r="Q174" s="15">
        <f t="shared" ref="Q174" si="1245">D174/$F174</f>
        <v>0.43850267379679142</v>
      </c>
      <c r="R174" s="27">
        <f t="shared" ref="R174" si="1246">E174/$F174</f>
        <v>5.3475935828877002E-3</v>
      </c>
      <c r="S174" s="18">
        <v>7</v>
      </c>
      <c r="T174" s="21">
        <v>0</v>
      </c>
      <c r="U174" s="14">
        <v>8</v>
      </c>
      <c r="V174" s="25">
        <v>0</v>
      </c>
      <c r="W174" s="31">
        <f t="shared" ref="W174" si="1247">SUM(S174:V174)</f>
        <v>15</v>
      </c>
      <c r="X174" s="18">
        <v>0</v>
      </c>
      <c r="Y174" s="21">
        <v>27</v>
      </c>
      <c r="Z174" s="14">
        <v>7</v>
      </c>
      <c r="AA174" s="25">
        <v>0</v>
      </c>
      <c r="AB174" s="31">
        <f>SUM(X174:AA174)</f>
        <v>34</v>
      </c>
      <c r="AC174" s="18">
        <f t="shared" ref="AC174" si="1248">S174+X174</f>
        <v>7</v>
      </c>
      <c r="AD174" s="21">
        <f t="shared" ref="AD174" si="1249">T174+Y174</f>
        <v>27</v>
      </c>
      <c r="AE174" s="14">
        <f>U174+Z174</f>
        <v>15</v>
      </c>
      <c r="AF174" s="25">
        <f t="shared" ref="AF174" si="1250">V174+AA174</f>
        <v>0</v>
      </c>
      <c r="AG174" s="29">
        <f t="shared" si="1187"/>
        <v>49</v>
      </c>
      <c r="AH174" s="57">
        <f>AG174/F174</f>
        <v>2.9114676173499703E-2</v>
      </c>
      <c r="AI174" s="37">
        <v>1437</v>
      </c>
      <c r="AJ174" s="38">
        <f>AI174/(AI174+AO174)</f>
        <v>0.85383244206773623</v>
      </c>
      <c r="AK174" s="39">
        <f>AQ174-AI174</f>
        <v>187</v>
      </c>
      <c r="AL174" s="40">
        <f t="shared" ref="AL174" si="1251">AK174/(AI174+AO174)</f>
        <v>0.1111111111111111</v>
      </c>
      <c r="AM174" s="41">
        <v>59</v>
      </c>
      <c r="AN174" s="42">
        <f t="shared" ref="AN174" si="1252">AM174/(AQ174+AM174)</f>
        <v>3.5056446821152706E-2</v>
      </c>
      <c r="AO174" s="32">
        <v>246</v>
      </c>
      <c r="AP174" s="46">
        <f t="shared" ref="AP174" si="1253">AO174/(AO174+AI174)</f>
        <v>0.14616755793226383</v>
      </c>
      <c r="AQ174" s="29">
        <v>1624</v>
      </c>
      <c r="AR174" s="43">
        <f t="shared" ref="AR174" si="1254">AQ174/(AQ174+AM174)</f>
        <v>0.96494355317884728</v>
      </c>
      <c r="AS174" s="32">
        <f>SUM(AQ163:AQ174)</f>
        <v>15779</v>
      </c>
      <c r="AT174" s="60" cm="1">
        <f t="array" ref="AT174">AS174/(SUM(AM163:AM174+AQ163:AQ174))</f>
        <v>0.94558638461077482</v>
      </c>
      <c r="AU174" s="52">
        <v>324</v>
      </c>
      <c r="AV174" s="51">
        <v>93</v>
      </c>
      <c r="AW174" s="53">
        <v>201</v>
      </c>
      <c r="AX174" s="16">
        <f>SUM(AU174:AW174)</f>
        <v>618</v>
      </c>
      <c r="AY174" s="16">
        <f>F174-(AX174)</f>
        <v>1065</v>
      </c>
      <c r="AZ174" s="17">
        <f t="shared" ref="AZ174" si="1255">AX174/(AY174+AX174)</f>
        <v>0.36720142602495542</v>
      </c>
      <c r="BA174" s="52">
        <f t="shared" si="1234"/>
        <v>722</v>
      </c>
      <c r="BB174" s="51">
        <f t="shared" si="1234"/>
        <v>1720</v>
      </c>
      <c r="BC174" s="53">
        <f t="shared" si="1214"/>
        <v>2267</v>
      </c>
      <c r="BD174" s="33">
        <f t="shared" si="1214"/>
        <v>4709</v>
      </c>
      <c r="BE174" s="61">
        <f t="shared" ref="BE174" si="1256">BD174/(SUM(AX163:AX174)+SUM(AY163:AY174))</f>
        <v>0.28219572122011144</v>
      </c>
      <c r="BF174" s="25">
        <v>104</v>
      </c>
      <c r="BG174" s="25">
        <v>40</v>
      </c>
      <c r="BH174" s="25">
        <v>3</v>
      </c>
      <c r="BI174" s="25">
        <v>4</v>
      </c>
      <c r="BJ174" s="25">
        <v>4</v>
      </c>
      <c r="BK174" s="171">
        <v>114</v>
      </c>
      <c r="BL174" s="172">
        <f t="shared" ref="BL174" si="1257">BK174/F174</f>
        <v>6.7736185383244205E-2</v>
      </c>
      <c r="BM174" s="171">
        <f t="shared" si="1195"/>
        <v>1634</v>
      </c>
      <c r="BN174" s="172">
        <f t="shared" ref="BN174" si="1258">BM174/I174</f>
        <v>9.7920536944927195E-2</v>
      </c>
    </row>
    <row r="175" spans="1:66" x14ac:dyDescent="0.3">
      <c r="A175" s="74">
        <v>46143</v>
      </c>
      <c r="B175" s="19">
        <v>641</v>
      </c>
      <c r="C175" s="22">
        <v>0</v>
      </c>
      <c r="D175" s="24">
        <v>873</v>
      </c>
      <c r="E175" s="26">
        <v>53</v>
      </c>
      <c r="F175" s="29">
        <f t="shared" ref="F175" si="1259">SUM(B175:E175)</f>
        <v>1567</v>
      </c>
      <c r="G175" s="33">
        <f t="shared" ref="G175" si="1260">SUM(C175:E175)</f>
        <v>926</v>
      </c>
      <c r="H175" s="34">
        <f>B175</f>
        <v>641</v>
      </c>
      <c r="I175" s="33">
        <f>SUM(F164:F175)</f>
        <v>16862</v>
      </c>
      <c r="J175" s="33">
        <f t="shared" ref="J175" si="1261">SUM(G164:G175)</f>
        <v>11084</v>
      </c>
      <c r="K175" s="33">
        <f t="shared" ref="K175" si="1262">SUM(H164:H175)</f>
        <v>5778</v>
      </c>
      <c r="L175" s="35">
        <f t="shared" ref="L175" si="1263">I175/12</f>
        <v>1405.1666666666667</v>
      </c>
      <c r="M175" s="35">
        <f t="shared" ref="M175" si="1264">J175/12</f>
        <v>923.66666666666663</v>
      </c>
      <c r="N175" s="36">
        <f t="shared" ref="N175" si="1265">K175/12</f>
        <v>481.5</v>
      </c>
      <c r="O175" s="20">
        <f t="shared" ref="O175" si="1266">B175/$F175</f>
        <v>0.40906190172303764</v>
      </c>
      <c r="P175" s="23">
        <f t="shared" ref="P175" si="1267">C175/$F175</f>
        <v>0</v>
      </c>
      <c r="Q175" s="15">
        <f t="shared" ref="Q175" si="1268">D175/$F175</f>
        <v>0.55711550733886406</v>
      </c>
      <c r="R175" s="27">
        <f t="shared" ref="R175" si="1269">E175/$F175</f>
        <v>3.3822590938098279E-2</v>
      </c>
      <c r="S175" s="18">
        <v>9</v>
      </c>
      <c r="T175" s="21">
        <v>0</v>
      </c>
      <c r="U175" s="14">
        <v>30</v>
      </c>
      <c r="V175" s="25">
        <v>0</v>
      </c>
      <c r="W175" s="31">
        <f t="shared" ref="W175" si="1270">SUM(S175:V175)</f>
        <v>39</v>
      </c>
      <c r="X175" s="18">
        <v>3</v>
      </c>
      <c r="Y175" s="21">
        <v>0</v>
      </c>
      <c r="Z175" s="14">
        <v>0</v>
      </c>
      <c r="AA175" s="25">
        <v>0</v>
      </c>
      <c r="AB175" s="31">
        <f>SUM(X175:AA175)</f>
        <v>3</v>
      </c>
      <c r="AC175" s="18">
        <f t="shared" ref="AC175" si="1271">S175+X175</f>
        <v>12</v>
      </c>
      <c r="AD175" s="21">
        <f t="shared" ref="AD175" si="1272">T175+Y175</f>
        <v>0</v>
      </c>
      <c r="AE175" s="14">
        <f>U175+Z175</f>
        <v>30</v>
      </c>
      <c r="AF175" s="25">
        <f t="shared" ref="AF175" si="1273">V175+AA175</f>
        <v>0</v>
      </c>
      <c r="AG175" s="29">
        <f t="shared" si="1187"/>
        <v>42</v>
      </c>
      <c r="AH175" s="57">
        <f>AG175/F175</f>
        <v>2.6802807913209957E-2</v>
      </c>
      <c r="AI175" s="37">
        <v>1168</v>
      </c>
      <c r="AJ175" s="38">
        <f>AI175/(AI175+AO175)</f>
        <v>0.74537332482450547</v>
      </c>
      <c r="AK175" s="39">
        <f>AQ175-AI175</f>
        <v>310</v>
      </c>
      <c r="AL175" s="40">
        <f t="shared" ref="AL175" si="1274">AK175/(AI175+AO175)</f>
        <v>0.19783024888321635</v>
      </c>
      <c r="AM175" s="41">
        <v>89</v>
      </c>
      <c r="AN175" s="42">
        <f t="shared" ref="AN175" si="1275">AM175/(AQ175+AM175)</f>
        <v>5.679642629227824E-2</v>
      </c>
      <c r="AO175" s="32">
        <v>399</v>
      </c>
      <c r="AP175" s="46">
        <f t="shared" ref="AP175" si="1276">AO175/(AO175+AI175)</f>
        <v>0.25462667517549459</v>
      </c>
      <c r="AQ175" s="29">
        <v>1478</v>
      </c>
      <c r="AR175" s="43">
        <f t="shared" ref="AR175" si="1277">AQ175/(AQ175+AM175)</f>
        <v>0.94320357370772179</v>
      </c>
      <c r="AS175" s="32">
        <f>SUM(AQ164:AQ175)</f>
        <v>15945</v>
      </c>
      <c r="AT175" s="60" cm="1">
        <f t="array" ref="AT175">AS175/(SUM(AM164:AM175+AQ164:AQ175))</f>
        <v>0.94561736448819833</v>
      </c>
      <c r="AU175" s="52">
        <v>38</v>
      </c>
      <c r="AV175" s="51">
        <v>154</v>
      </c>
      <c r="AW175" s="53">
        <v>171</v>
      </c>
      <c r="AX175" s="16">
        <f>SUM(AU175:AW175)</f>
        <v>363</v>
      </c>
      <c r="AY175" s="16">
        <f>F175-(AX175)</f>
        <v>1204</v>
      </c>
      <c r="AZ175" s="17">
        <f t="shared" ref="AZ175" si="1278">AX175/(AY175+AX175)</f>
        <v>0.23165283982131463</v>
      </c>
      <c r="BA175" s="52">
        <f t="shared" si="1234"/>
        <v>739</v>
      </c>
      <c r="BB175" s="51">
        <f t="shared" si="1234"/>
        <v>1689</v>
      </c>
      <c r="BC175" s="53">
        <f t="shared" ref="BC175" si="1279">SUM(AW164:AW175)</f>
        <v>2229</v>
      </c>
      <c r="BD175" s="33">
        <f t="shared" ref="BD175" si="1280">SUM(AX164:AX175)</f>
        <v>4657</v>
      </c>
      <c r="BE175" s="61">
        <f t="shared" ref="BE175" si="1281">BD175/(SUM(AX164:AX175)+SUM(AY164:AY175))</f>
        <v>0.27618313367334835</v>
      </c>
      <c r="BF175" s="25">
        <v>142</v>
      </c>
      <c r="BG175" s="25">
        <v>76</v>
      </c>
      <c r="BH175" s="25">
        <v>16</v>
      </c>
      <c r="BI175" s="25">
        <v>12</v>
      </c>
      <c r="BJ175" s="25">
        <v>7</v>
      </c>
      <c r="BK175" s="171">
        <v>164</v>
      </c>
      <c r="BL175" s="172">
        <f t="shared" ref="BL175" si="1282">BK175/F175</f>
        <v>0.10465858328015316</v>
      </c>
      <c r="BM175" s="171">
        <f t="shared" si="1195"/>
        <v>1602</v>
      </c>
      <c r="BN175" s="172">
        <f t="shared" ref="BN175" si="1283">BM175/I175</f>
        <v>9.5006523544063581E-2</v>
      </c>
    </row>
  </sheetData>
  <mergeCells count="10">
    <mergeCell ref="B1:H1"/>
    <mergeCell ref="O1:R1"/>
    <mergeCell ref="AC1:AH1"/>
    <mergeCell ref="I1:N1"/>
    <mergeCell ref="AI1:AT1"/>
    <mergeCell ref="BF1:BL1"/>
    <mergeCell ref="AU1:BE1"/>
    <mergeCell ref="S1:W1"/>
    <mergeCell ref="X1:AB1"/>
    <mergeCell ref="BO143:BR149"/>
  </mergeCells>
  <pageMargins left="0.7" right="0.7" top="0.75" bottom="0.75" header="0.3" footer="0.3"/>
  <pageSetup paperSize="9" orientation="portrait" horizontalDpi="300" verticalDpi="300" r:id="rId1"/>
  <ignoredErrors>
    <ignoredError sqref="J108:J114" formula="1"/>
    <ignoredError sqref="G87:G126 G127:G128"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3064A-5D3D-47A2-BABF-0602CCB6D7B2}">
  <sheetPr>
    <tabColor rgb="FF0070C0"/>
  </sheetPr>
  <dimension ref="A1:W166"/>
  <sheetViews>
    <sheetView zoomScaleNormal="100" workbookViewId="0">
      <pane ySplit="1" topLeftCell="A128" activePane="bottomLeft" state="frozen"/>
      <selection pane="bottomLeft" activeCell="A162" sqref="A162"/>
    </sheetView>
  </sheetViews>
  <sheetFormatPr defaultRowHeight="13" x14ac:dyDescent="0.3"/>
  <cols>
    <col min="1" max="1" width="10.69921875" style="4" customWidth="1"/>
    <col min="2" max="21" width="11.69921875" customWidth="1"/>
    <col min="22" max="22" width="11.69921875" style="4" customWidth="1"/>
    <col min="23" max="23" width="11.69921875" customWidth="1"/>
  </cols>
  <sheetData>
    <row r="1" spans="1:23" ht="39.75" customHeight="1" thickBot="1" x14ac:dyDescent="0.35">
      <c r="A1" s="69" t="s">
        <v>0</v>
      </c>
      <c r="B1" s="68" t="s">
        <v>46</v>
      </c>
      <c r="C1" s="68" t="s">
        <v>47</v>
      </c>
      <c r="D1" s="68" t="s">
        <v>48</v>
      </c>
      <c r="E1" s="68" t="s">
        <v>49</v>
      </c>
      <c r="F1" s="68" t="s">
        <v>50</v>
      </c>
      <c r="G1" s="68" t="s">
        <v>51</v>
      </c>
      <c r="H1" s="68" t="s">
        <v>52</v>
      </c>
      <c r="I1" s="68" t="s">
        <v>53</v>
      </c>
      <c r="J1" s="68" t="s">
        <v>54</v>
      </c>
      <c r="K1" s="68" t="s">
        <v>55</v>
      </c>
      <c r="L1" s="68" t="s">
        <v>56</v>
      </c>
      <c r="M1" s="68" t="s">
        <v>57</v>
      </c>
      <c r="N1" s="68" t="s">
        <v>58</v>
      </c>
      <c r="O1" s="68" t="s">
        <v>59</v>
      </c>
      <c r="P1" s="68" t="s">
        <v>60</v>
      </c>
      <c r="Q1" s="68" t="s">
        <v>61</v>
      </c>
      <c r="R1" s="68" t="s">
        <v>62</v>
      </c>
      <c r="S1" s="68" t="s">
        <v>63</v>
      </c>
      <c r="T1" s="68" t="s">
        <v>64</v>
      </c>
      <c r="U1" s="68" t="s">
        <v>65</v>
      </c>
      <c r="V1" s="70" t="s">
        <v>66</v>
      </c>
      <c r="W1" s="67" t="s">
        <v>67</v>
      </c>
    </row>
    <row r="2" spans="1:23" x14ac:dyDescent="0.3">
      <c r="A2" s="72">
        <v>41275</v>
      </c>
      <c r="B2" s="2">
        <v>11</v>
      </c>
      <c r="C2" s="2">
        <v>6</v>
      </c>
      <c r="D2" s="2">
        <v>27</v>
      </c>
      <c r="E2" s="2">
        <v>0</v>
      </c>
      <c r="F2" s="2">
        <v>39</v>
      </c>
      <c r="G2" s="2">
        <v>78</v>
      </c>
      <c r="H2" s="2">
        <v>23</v>
      </c>
      <c r="I2" s="2">
        <v>5</v>
      </c>
      <c r="J2" s="2">
        <v>4</v>
      </c>
      <c r="K2" s="2">
        <v>2</v>
      </c>
      <c r="L2" s="2">
        <v>9</v>
      </c>
      <c r="M2" s="2">
        <v>31</v>
      </c>
      <c r="N2" s="2">
        <v>4</v>
      </c>
      <c r="O2" s="2">
        <v>48</v>
      </c>
      <c r="P2" s="2">
        <v>16</v>
      </c>
      <c r="Q2" s="2">
        <v>36</v>
      </c>
      <c r="R2" s="2">
        <v>19</v>
      </c>
      <c r="S2" s="2">
        <v>4</v>
      </c>
      <c r="T2" s="2">
        <v>4</v>
      </c>
      <c r="U2" s="2">
        <v>5</v>
      </c>
      <c r="V2" s="5">
        <v>19</v>
      </c>
      <c r="W2" s="11">
        <f t="shared" ref="W2:W33" si="0">SUM(B2:V2)</f>
        <v>390</v>
      </c>
    </row>
    <row r="3" spans="1:23" x14ac:dyDescent="0.3">
      <c r="A3" s="72">
        <v>41306</v>
      </c>
      <c r="B3" s="2">
        <v>9</v>
      </c>
      <c r="C3" s="2">
        <v>6</v>
      </c>
      <c r="D3" s="2">
        <v>31</v>
      </c>
      <c r="E3" s="2">
        <v>0</v>
      </c>
      <c r="F3" s="2">
        <v>28</v>
      </c>
      <c r="G3" s="2">
        <v>64</v>
      </c>
      <c r="H3" s="2">
        <v>27</v>
      </c>
      <c r="I3" s="2">
        <v>13</v>
      </c>
      <c r="J3" s="2">
        <v>14</v>
      </c>
      <c r="K3" s="2">
        <v>2</v>
      </c>
      <c r="L3" s="2">
        <v>6</v>
      </c>
      <c r="M3" s="2">
        <v>49</v>
      </c>
      <c r="N3" s="2">
        <v>4</v>
      </c>
      <c r="O3" s="2">
        <v>43</v>
      </c>
      <c r="P3" s="2">
        <v>65</v>
      </c>
      <c r="Q3" s="2">
        <v>25</v>
      </c>
      <c r="R3" s="2">
        <v>54</v>
      </c>
      <c r="S3" s="2">
        <v>4</v>
      </c>
      <c r="T3" s="2">
        <v>7</v>
      </c>
      <c r="U3" s="2">
        <v>26</v>
      </c>
      <c r="V3" s="5">
        <v>9</v>
      </c>
      <c r="W3" s="11">
        <f t="shared" si="0"/>
        <v>486</v>
      </c>
    </row>
    <row r="4" spans="1:23" x14ac:dyDescent="0.3">
      <c r="A4" s="72">
        <v>41334</v>
      </c>
      <c r="B4" s="2">
        <v>12</v>
      </c>
      <c r="C4" s="2">
        <v>7</v>
      </c>
      <c r="D4" s="2">
        <v>36</v>
      </c>
      <c r="E4" s="2">
        <v>1</v>
      </c>
      <c r="F4" s="2">
        <v>31</v>
      </c>
      <c r="G4" s="2">
        <v>59</v>
      </c>
      <c r="H4" s="2">
        <v>42</v>
      </c>
      <c r="I4" s="2">
        <v>11</v>
      </c>
      <c r="J4" s="2">
        <v>10</v>
      </c>
      <c r="K4" s="2">
        <v>6</v>
      </c>
      <c r="L4" s="2">
        <v>9</v>
      </c>
      <c r="M4" s="2">
        <v>28</v>
      </c>
      <c r="N4" s="2">
        <v>5</v>
      </c>
      <c r="O4" s="2">
        <v>27</v>
      </c>
      <c r="P4" s="2">
        <v>8</v>
      </c>
      <c r="Q4" s="2">
        <v>47</v>
      </c>
      <c r="R4" s="2">
        <v>38</v>
      </c>
      <c r="S4" s="2">
        <v>2</v>
      </c>
      <c r="T4" s="2">
        <v>13</v>
      </c>
      <c r="U4" s="2">
        <v>4</v>
      </c>
      <c r="V4" s="5">
        <v>7</v>
      </c>
      <c r="W4" s="11">
        <f t="shared" si="0"/>
        <v>403</v>
      </c>
    </row>
    <row r="5" spans="1:23" x14ac:dyDescent="0.3">
      <c r="A5" s="72">
        <v>41365</v>
      </c>
      <c r="B5" s="2">
        <v>10</v>
      </c>
      <c r="C5" s="2">
        <v>7</v>
      </c>
      <c r="D5" s="2">
        <v>40</v>
      </c>
      <c r="E5" s="2">
        <v>0</v>
      </c>
      <c r="F5" s="2">
        <v>51</v>
      </c>
      <c r="G5" s="2">
        <v>42</v>
      </c>
      <c r="H5" s="2">
        <v>36</v>
      </c>
      <c r="I5" s="2">
        <v>9</v>
      </c>
      <c r="J5" s="2">
        <v>2</v>
      </c>
      <c r="K5" s="2">
        <v>8</v>
      </c>
      <c r="L5" s="2">
        <v>8</v>
      </c>
      <c r="M5" s="2">
        <v>40</v>
      </c>
      <c r="N5" s="2">
        <v>11</v>
      </c>
      <c r="O5" s="2">
        <v>43</v>
      </c>
      <c r="P5" s="2">
        <v>9</v>
      </c>
      <c r="Q5" s="2">
        <v>44</v>
      </c>
      <c r="R5" s="2">
        <v>56</v>
      </c>
      <c r="S5" s="2">
        <v>4</v>
      </c>
      <c r="T5" s="2">
        <v>10</v>
      </c>
      <c r="U5" s="2">
        <v>9</v>
      </c>
      <c r="V5" s="5">
        <v>21</v>
      </c>
      <c r="W5" s="11">
        <f t="shared" si="0"/>
        <v>460</v>
      </c>
    </row>
    <row r="6" spans="1:23" x14ac:dyDescent="0.3">
      <c r="A6" s="72">
        <v>41395</v>
      </c>
      <c r="B6" s="2">
        <v>22</v>
      </c>
      <c r="C6" s="2">
        <v>13</v>
      </c>
      <c r="D6" s="2">
        <v>52</v>
      </c>
      <c r="E6" s="2">
        <v>0</v>
      </c>
      <c r="F6" s="2">
        <v>27</v>
      </c>
      <c r="G6" s="2">
        <v>74</v>
      </c>
      <c r="H6" s="2">
        <v>31</v>
      </c>
      <c r="I6" s="2">
        <v>7</v>
      </c>
      <c r="J6" s="2">
        <v>5</v>
      </c>
      <c r="K6" s="2">
        <v>32</v>
      </c>
      <c r="L6" s="2">
        <v>51</v>
      </c>
      <c r="M6" s="2">
        <v>38</v>
      </c>
      <c r="N6" s="2">
        <v>13</v>
      </c>
      <c r="O6" s="2">
        <v>51</v>
      </c>
      <c r="P6" s="2">
        <v>13</v>
      </c>
      <c r="Q6" s="2">
        <v>59</v>
      </c>
      <c r="R6" s="2">
        <v>86</v>
      </c>
      <c r="S6" s="2">
        <v>1</v>
      </c>
      <c r="T6" s="2">
        <v>5</v>
      </c>
      <c r="U6" s="2">
        <v>64</v>
      </c>
      <c r="V6" s="5">
        <v>16</v>
      </c>
      <c r="W6" s="11">
        <f t="shared" si="0"/>
        <v>660</v>
      </c>
    </row>
    <row r="7" spans="1:23" x14ac:dyDescent="0.3">
      <c r="A7" s="72">
        <v>41426</v>
      </c>
      <c r="B7" s="2">
        <v>11</v>
      </c>
      <c r="C7" s="2">
        <v>1</v>
      </c>
      <c r="D7" s="2">
        <v>33</v>
      </c>
      <c r="E7" s="2">
        <v>0</v>
      </c>
      <c r="F7" s="2">
        <v>34</v>
      </c>
      <c r="G7" s="2">
        <v>66</v>
      </c>
      <c r="H7" s="2">
        <v>4</v>
      </c>
      <c r="I7" s="2">
        <v>7</v>
      </c>
      <c r="J7" s="2">
        <v>0</v>
      </c>
      <c r="K7" s="2">
        <v>0</v>
      </c>
      <c r="L7" s="2">
        <v>13</v>
      </c>
      <c r="M7" s="2">
        <v>35</v>
      </c>
      <c r="N7" s="2">
        <v>0</v>
      </c>
      <c r="O7" s="2">
        <v>28</v>
      </c>
      <c r="P7" s="2">
        <v>9</v>
      </c>
      <c r="Q7" s="2">
        <v>41</v>
      </c>
      <c r="R7" s="2">
        <v>33</v>
      </c>
      <c r="S7" s="2">
        <v>7</v>
      </c>
      <c r="T7" s="2">
        <v>11</v>
      </c>
      <c r="U7" s="2">
        <v>1</v>
      </c>
      <c r="V7" s="5">
        <v>137</v>
      </c>
      <c r="W7" s="11">
        <f t="shared" si="0"/>
        <v>471</v>
      </c>
    </row>
    <row r="8" spans="1:23" x14ac:dyDescent="0.3">
      <c r="A8" s="72">
        <v>41456</v>
      </c>
      <c r="B8" s="2">
        <v>12</v>
      </c>
      <c r="C8" s="2">
        <v>7</v>
      </c>
      <c r="D8" s="2">
        <v>35</v>
      </c>
      <c r="E8" s="2">
        <v>0</v>
      </c>
      <c r="F8" s="2">
        <v>35</v>
      </c>
      <c r="G8" s="2">
        <v>119</v>
      </c>
      <c r="H8" s="2">
        <v>103</v>
      </c>
      <c r="I8" s="2">
        <v>7</v>
      </c>
      <c r="J8" s="2">
        <v>13</v>
      </c>
      <c r="K8" s="2">
        <v>10</v>
      </c>
      <c r="L8" s="2">
        <v>17</v>
      </c>
      <c r="M8" s="2">
        <v>22</v>
      </c>
      <c r="N8" s="2">
        <v>15</v>
      </c>
      <c r="O8" s="2">
        <v>41</v>
      </c>
      <c r="P8" s="2">
        <v>33</v>
      </c>
      <c r="Q8" s="2">
        <v>47</v>
      </c>
      <c r="R8" s="2">
        <v>29</v>
      </c>
      <c r="S8" s="2">
        <v>2</v>
      </c>
      <c r="T8" s="2">
        <v>5</v>
      </c>
      <c r="U8" s="2">
        <v>11</v>
      </c>
      <c r="V8" s="5">
        <v>8</v>
      </c>
      <c r="W8" s="11">
        <f t="shared" si="0"/>
        <v>571</v>
      </c>
    </row>
    <row r="9" spans="1:23" x14ac:dyDescent="0.3">
      <c r="A9" s="72">
        <v>41487</v>
      </c>
      <c r="B9" s="2">
        <v>17</v>
      </c>
      <c r="C9" s="2">
        <v>13</v>
      </c>
      <c r="D9" s="2">
        <v>33</v>
      </c>
      <c r="E9" s="2">
        <v>1</v>
      </c>
      <c r="F9" s="2">
        <v>30</v>
      </c>
      <c r="G9" s="2">
        <v>113</v>
      </c>
      <c r="H9" s="2">
        <v>45</v>
      </c>
      <c r="I9" s="2">
        <v>17</v>
      </c>
      <c r="J9" s="2">
        <v>7</v>
      </c>
      <c r="K9" s="2">
        <v>8</v>
      </c>
      <c r="L9" s="2">
        <v>11</v>
      </c>
      <c r="M9" s="2">
        <v>64</v>
      </c>
      <c r="N9" s="2">
        <v>6</v>
      </c>
      <c r="O9" s="2">
        <v>35</v>
      </c>
      <c r="P9" s="2">
        <v>14</v>
      </c>
      <c r="Q9" s="2">
        <v>46</v>
      </c>
      <c r="R9" s="2">
        <v>22</v>
      </c>
      <c r="S9" s="2">
        <v>4</v>
      </c>
      <c r="T9" s="2">
        <v>10</v>
      </c>
      <c r="U9" s="2">
        <v>11</v>
      </c>
      <c r="V9" s="5">
        <v>10</v>
      </c>
      <c r="W9" s="11">
        <f t="shared" si="0"/>
        <v>517</v>
      </c>
    </row>
    <row r="10" spans="1:23" x14ac:dyDescent="0.3">
      <c r="A10" s="72">
        <v>41518</v>
      </c>
      <c r="B10" s="2">
        <v>14</v>
      </c>
      <c r="C10" s="2">
        <v>13</v>
      </c>
      <c r="D10" s="2">
        <v>29</v>
      </c>
      <c r="E10" s="2">
        <v>1</v>
      </c>
      <c r="F10" s="2">
        <v>30</v>
      </c>
      <c r="G10" s="2">
        <v>67</v>
      </c>
      <c r="H10" s="2">
        <v>42</v>
      </c>
      <c r="I10" s="2">
        <v>10</v>
      </c>
      <c r="J10" s="2">
        <v>13</v>
      </c>
      <c r="K10" s="2">
        <v>5</v>
      </c>
      <c r="L10" s="2">
        <v>18</v>
      </c>
      <c r="M10" s="2">
        <v>20</v>
      </c>
      <c r="N10" s="2">
        <v>20</v>
      </c>
      <c r="O10" s="2">
        <v>34</v>
      </c>
      <c r="P10" s="2">
        <v>14</v>
      </c>
      <c r="Q10" s="2">
        <v>40</v>
      </c>
      <c r="R10" s="2">
        <v>90</v>
      </c>
      <c r="S10" s="2">
        <v>5</v>
      </c>
      <c r="T10" s="2">
        <v>11</v>
      </c>
      <c r="U10" s="2">
        <v>7</v>
      </c>
      <c r="V10" s="5">
        <v>19</v>
      </c>
      <c r="W10" s="11">
        <f t="shared" si="0"/>
        <v>502</v>
      </c>
    </row>
    <row r="11" spans="1:23" x14ac:dyDescent="0.3">
      <c r="A11" s="72">
        <v>41548</v>
      </c>
      <c r="B11" s="2">
        <v>7</v>
      </c>
      <c r="C11" s="2">
        <v>11</v>
      </c>
      <c r="D11" s="2">
        <v>32</v>
      </c>
      <c r="E11" s="2">
        <v>0</v>
      </c>
      <c r="F11" s="2">
        <v>31</v>
      </c>
      <c r="G11" s="2">
        <v>102</v>
      </c>
      <c r="H11" s="2">
        <v>55</v>
      </c>
      <c r="I11" s="2">
        <v>9</v>
      </c>
      <c r="J11" s="2">
        <v>1</v>
      </c>
      <c r="K11" s="2">
        <v>4</v>
      </c>
      <c r="L11" s="2">
        <v>22</v>
      </c>
      <c r="M11" s="2">
        <v>42</v>
      </c>
      <c r="N11" s="2">
        <v>12</v>
      </c>
      <c r="O11" s="2">
        <v>31</v>
      </c>
      <c r="P11" s="2">
        <v>16</v>
      </c>
      <c r="Q11" s="2">
        <v>41</v>
      </c>
      <c r="R11" s="2">
        <v>42</v>
      </c>
      <c r="S11" s="2">
        <v>5</v>
      </c>
      <c r="T11" s="2">
        <v>6</v>
      </c>
      <c r="U11" s="2">
        <v>20</v>
      </c>
      <c r="V11" s="5">
        <v>7</v>
      </c>
      <c r="W11" s="11">
        <f t="shared" si="0"/>
        <v>496</v>
      </c>
    </row>
    <row r="12" spans="1:23" x14ac:dyDescent="0.3">
      <c r="A12" s="72">
        <v>41579</v>
      </c>
      <c r="B12" s="2">
        <v>19</v>
      </c>
      <c r="C12" s="2">
        <v>9</v>
      </c>
      <c r="D12" s="2">
        <v>39</v>
      </c>
      <c r="E12" s="2">
        <v>0</v>
      </c>
      <c r="F12" s="2">
        <v>45</v>
      </c>
      <c r="G12" s="2">
        <v>93</v>
      </c>
      <c r="H12" s="2">
        <v>57</v>
      </c>
      <c r="I12" s="2">
        <v>17</v>
      </c>
      <c r="J12" s="2">
        <v>8</v>
      </c>
      <c r="K12" s="2">
        <v>11</v>
      </c>
      <c r="L12" s="2">
        <v>23</v>
      </c>
      <c r="M12" s="2">
        <v>97</v>
      </c>
      <c r="N12" s="2">
        <v>31</v>
      </c>
      <c r="O12" s="2">
        <v>48</v>
      </c>
      <c r="P12" s="2">
        <v>9</v>
      </c>
      <c r="Q12" s="2">
        <v>71</v>
      </c>
      <c r="R12" s="2">
        <v>19</v>
      </c>
      <c r="S12" s="2">
        <v>6</v>
      </c>
      <c r="T12" s="2">
        <v>10</v>
      </c>
      <c r="U12" s="2">
        <v>179</v>
      </c>
      <c r="V12" s="5">
        <v>20</v>
      </c>
      <c r="W12" s="11">
        <f t="shared" si="0"/>
        <v>811</v>
      </c>
    </row>
    <row r="13" spans="1:23" x14ac:dyDescent="0.3">
      <c r="A13" s="72">
        <v>41609</v>
      </c>
      <c r="B13" s="2">
        <v>7</v>
      </c>
      <c r="C13" s="2">
        <v>4</v>
      </c>
      <c r="D13" s="2">
        <v>22</v>
      </c>
      <c r="E13" s="2">
        <v>0</v>
      </c>
      <c r="F13" s="2">
        <v>24</v>
      </c>
      <c r="G13" s="2">
        <v>85</v>
      </c>
      <c r="H13" s="2">
        <v>41</v>
      </c>
      <c r="I13" s="2">
        <v>26</v>
      </c>
      <c r="J13" s="2">
        <v>3</v>
      </c>
      <c r="K13" s="2">
        <v>7</v>
      </c>
      <c r="L13" s="2">
        <v>7</v>
      </c>
      <c r="M13" s="2">
        <v>19</v>
      </c>
      <c r="N13" s="2">
        <v>125</v>
      </c>
      <c r="O13" s="2">
        <v>54</v>
      </c>
      <c r="P13" s="2">
        <v>33</v>
      </c>
      <c r="Q13" s="2">
        <v>36</v>
      </c>
      <c r="R13" s="2">
        <v>63</v>
      </c>
      <c r="S13" s="2">
        <v>1</v>
      </c>
      <c r="T13" s="2">
        <v>4</v>
      </c>
      <c r="U13" s="2">
        <v>144</v>
      </c>
      <c r="V13" s="5">
        <v>12</v>
      </c>
      <c r="W13" s="11">
        <f t="shared" si="0"/>
        <v>717</v>
      </c>
    </row>
    <row r="14" spans="1:23" x14ac:dyDescent="0.3">
      <c r="A14" s="72">
        <v>41640</v>
      </c>
      <c r="B14" s="2">
        <v>8</v>
      </c>
      <c r="C14" s="2">
        <v>10</v>
      </c>
      <c r="D14" s="2">
        <v>34</v>
      </c>
      <c r="E14" s="2">
        <v>0</v>
      </c>
      <c r="F14" s="2">
        <v>26</v>
      </c>
      <c r="G14" s="2">
        <v>61</v>
      </c>
      <c r="H14" s="2">
        <v>38</v>
      </c>
      <c r="I14" s="2">
        <v>4</v>
      </c>
      <c r="J14" s="2">
        <v>4</v>
      </c>
      <c r="K14" s="2">
        <v>9</v>
      </c>
      <c r="L14" s="2">
        <v>18</v>
      </c>
      <c r="M14" s="2">
        <v>42</v>
      </c>
      <c r="N14" s="2">
        <v>8</v>
      </c>
      <c r="O14" s="2">
        <v>38</v>
      </c>
      <c r="P14" s="2">
        <v>16</v>
      </c>
      <c r="Q14" s="2">
        <v>40</v>
      </c>
      <c r="R14" s="2">
        <v>35</v>
      </c>
      <c r="S14" s="2">
        <v>7</v>
      </c>
      <c r="T14" s="2">
        <v>5</v>
      </c>
      <c r="U14" s="2">
        <v>23</v>
      </c>
      <c r="V14" s="5">
        <v>31</v>
      </c>
      <c r="W14" s="11">
        <f t="shared" si="0"/>
        <v>457</v>
      </c>
    </row>
    <row r="15" spans="1:23" x14ac:dyDescent="0.3">
      <c r="A15" s="72">
        <v>41671</v>
      </c>
      <c r="B15" s="2">
        <v>8</v>
      </c>
      <c r="C15" s="2">
        <v>10</v>
      </c>
      <c r="D15" s="2">
        <v>30</v>
      </c>
      <c r="E15" s="2">
        <v>2</v>
      </c>
      <c r="F15" s="2">
        <v>33</v>
      </c>
      <c r="G15" s="2">
        <v>99</v>
      </c>
      <c r="H15" s="2">
        <v>43</v>
      </c>
      <c r="I15" s="2">
        <v>24</v>
      </c>
      <c r="J15" s="2">
        <v>4</v>
      </c>
      <c r="K15" s="2">
        <v>7</v>
      </c>
      <c r="L15" s="2">
        <v>8</v>
      </c>
      <c r="M15" s="2">
        <v>13</v>
      </c>
      <c r="N15" s="2">
        <v>9</v>
      </c>
      <c r="O15" s="2">
        <v>48</v>
      </c>
      <c r="P15" s="2">
        <v>8</v>
      </c>
      <c r="Q15" s="2">
        <v>44</v>
      </c>
      <c r="R15" s="2">
        <v>44</v>
      </c>
      <c r="S15" s="2">
        <v>6</v>
      </c>
      <c r="T15" s="2">
        <v>7</v>
      </c>
      <c r="U15" s="2">
        <v>7</v>
      </c>
      <c r="V15" s="5">
        <v>28</v>
      </c>
      <c r="W15" s="11">
        <f t="shared" si="0"/>
        <v>482</v>
      </c>
    </row>
    <row r="16" spans="1:23" x14ac:dyDescent="0.3">
      <c r="A16" s="72">
        <v>41699</v>
      </c>
      <c r="B16" s="2">
        <v>25</v>
      </c>
      <c r="C16" s="2">
        <v>5</v>
      </c>
      <c r="D16" s="2">
        <v>34</v>
      </c>
      <c r="E16" s="2">
        <v>0</v>
      </c>
      <c r="F16" s="2">
        <v>42</v>
      </c>
      <c r="G16" s="2">
        <v>50</v>
      </c>
      <c r="H16" s="2">
        <v>73</v>
      </c>
      <c r="I16" s="2">
        <v>7</v>
      </c>
      <c r="J16" s="2">
        <v>10</v>
      </c>
      <c r="K16" s="2">
        <v>20</v>
      </c>
      <c r="L16" s="2">
        <v>21</v>
      </c>
      <c r="M16" s="2">
        <v>42</v>
      </c>
      <c r="N16" s="2">
        <v>5</v>
      </c>
      <c r="O16" s="2">
        <v>61</v>
      </c>
      <c r="P16" s="2">
        <v>10</v>
      </c>
      <c r="Q16" s="2">
        <v>38</v>
      </c>
      <c r="R16" s="2">
        <v>56</v>
      </c>
      <c r="S16" s="2">
        <v>7</v>
      </c>
      <c r="T16" s="2">
        <v>12</v>
      </c>
      <c r="U16" s="2">
        <v>53</v>
      </c>
      <c r="V16" s="5">
        <v>12</v>
      </c>
      <c r="W16" s="11">
        <f t="shared" si="0"/>
        <v>583</v>
      </c>
    </row>
    <row r="17" spans="1:23" x14ac:dyDescent="0.3">
      <c r="A17" s="72">
        <v>41730</v>
      </c>
      <c r="B17" s="2">
        <v>16</v>
      </c>
      <c r="C17" s="2">
        <v>82</v>
      </c>
      <c r="D17" s="2">
        <v>44</v>
      </c>
      <c r="E17" s="2">
        <v>0</v>
      </c>
      <c r="F17" s="2">
        <v>35</v>
      </c>
      <c r="G17" s="2">
        <v>61</v>
      </c>
      <c r="H17" s="2">
        <v>48</v>
      </c>
      <c r="I17" s="2">
        <v>10</v>
      </c>
      <c r="J17" s="2">
        <v>16</v>
      </c>
      <c r="K17" s="2">
        <v>33</v>
      </c>
      <c r="L17" s="2">
        <v>28</v>
      </c>
      <c r="M17" s="2">
        <v>19</v>
      </c>
      <c r="N17" s="2">
        <v>15</v>
      </c>
      <c r="O17" s="2">
        <v>27</v>
      </c>
      <c r="P17" s="2">
        <v>6</v>
      </c>
      <c r="Q17" s="2">
        <v>53</v>
      </c>
      <c r="R17" s="2">
        <v>160</v>
      </c>
      <c r="S17" s="2">
        <v>3</v>
      </c>
      <c r="T17" s="2">
        <v>5</v>
      </c>
      <c r="U17" s="2">
        <v>45</v>
      </c>
      <c r="V17" s="5">
        <v>28</v>
      </c>
      <c r="W17" s="11">
        <f t="shared" si="0"/>
        <v>734</v>
      </c>
    </row>
    <row r="18" spans="1:23" x14ac:dyDescent="0.3">
      <c r="A18" s="72">
        <v>41760</v>
      </c>
      <c r="B18" s="2">
        <v>12</v>
      </c>
      <c r="C18" s="2">
        <v>14</v>
      </c>
      <c r="D18" s="2">
        <v>48</v>
      </c>
      <c r="E18" s="2">
        <v>0</v>
      </c>
      <c r="F18" s="2">
        <v>24</v>
      </c>
      <c r="G18" s="2">
        <v>54</v>
      </c>
      <c r="H18" s="2">
        <v>16</v>
      </c>
      <c r="I18" s="2">
        <v>14</v>
      </c>
      <c r="J18" s="2">
        <v>8</v>
      </c>
      <c r="K18" s="2">
        <v>29</v>
      </c>
      <c r="L18" s="2">
        <v>31</v>
      </c>
      <c r="M18" s="2">
        <v>41</v>
      </c>
      <c r="N18" s="2">
        <v>23</v>
      </c>
      <c r="O18" s="2">
        <v>55</v>
      </c>
      <c r="P18" s="2">
        <v>25</v>
      </c>
      <c r="Q18" s="2">
        <v>61</v>
      </c>
      <c r="R18" s="2">
        <v>44</v>
      </c>
      <c r="S18" s="2">
        <v>8</v>
      </c>
      <c r="T18" s="2">
        <v>12</v>
      </c>
      <c r="U18" s="2">
        <v>99</v>
      </c>
      <c r="V18" s="5">
        <v>22</v>
      </c>
      <c r="W18" s="11">
        <f t="shared" si="0"/>
        <v>640</v>
      </c>
    </row>
    <row r="19" spans="1:23" x14ac:dyDescent="0.3">
      <c r="A19" s="72">
        <v>41791</v>
      </c>
      <c r="B19" s="2">
        <v>7</v>
      </c>
      <c r="C19" s="2">
        <v>5</v>
      </c>
      <c r="D19" s="2">
        <v>35</v>
      </c>
      <c r="E19" s="2">
        <v>0</v>
      </c>
      <c r="F19" s="2">
        <v>24</v>
      </c>
      <c r="G19" s="2">
        <v>91</v>
      </c>
      <c r="H19" s="2">
        <v>40</v>
      </c>
      <c r="I19" s="2">
        <v>48</v>
      </c>
      <c r="J19" s="2">
        <v>4</v>
      </c>
      <c r="K19" s="2">
        <v>17</v>
      </c>
      <c r="L19" s="2">
        <v>16</v>
      </c>
      <c r="M19" s="2">
        <v>16</v>
      </c>
      <c r="N19" s="2">
        <v>15</v>
      </c>
      <c r="O19" s="2">
        <v>26</v>
      </c>
      <c r="P19" s="2">
        <v>16</v>
      </c>
      <c r="Q19" s="2">
        <v>56</v>
      </c>
      <c r="R19" s="2">
        <v>55</v>
      </c>
      <c r="S19" s="2">
        <v>5</v>
      </c>
      <c r="T19" s="2">
        <v>13</v>
      </c>
      <c r="U19" s="2">
        <v>68</v>
      </c>
      <c r="V19" s="5">
        <v>11</v>
      </c>
      <c r="W19" s="11">
        <f t="shared" si="0"/>
        <v>568</v>
      </c>
    </row>
    <row r="20" spans="1:23" x14ac:dyDescent="0.3">
      <c r="A20" s="72">
        <v>41821</v>
      </c>
      <c r="B20" s="2">
        <v>9</v>
      </c>
      <c r="C20" s="2">
        <v>8</v>
      </c>
      <c r="D20" s="2">
        <v>56</v>
      </c>
      <c r="E20" s="2">
        <v>1</v>
      </c>
      <c r="F20" s="2">
        <v>23</v>
      </c>
      <c r="G20" s="2">
        <v>103</v>
      </c>
      <c r="H20" s="2">
        <v>126</v>
      </c>
      <c r="I20" s="2">
        <v>14</v>
      </c>
      <c r="J20" s="2">
        <v>11</v>
      </c>
      <c r="K20" s="2">
        <v>28</v>
      </c>
      <c r="L20" s="2">
        <v>7</v>
      </c>
      <c r="M20" s="2">
        <v>17</v>
      </c>
      <c r="N20" s="2">
        <v>30</v>
      </c>
      <c r="O20" s="2">
        <v>67</v>
      </c>
      <c r="P20" s="2">
        <v>12</v>
      </c>
      <c r="Q20" s="2">
        <v>42</v>
      </c>
      <c r="R20" s="2">
        <v>246</v>
      </c>
      <c r="S20" s="2">
        <v>5</v>
      </c>
      <c r="T20" s="2">
        <v>6</v>
      </c>
      <c r="U20" s="2">
        <v>43</v>
      </c>
      <c r="V20" s="5">
        <v>13</v>
      </c>
      <c r="W20" s="11">
        <f t="shared" si="0"/>
        <v>867</v>
      </c>
    </row>
    <row r="21" spans="1:23" x14ac:dyDescent="0.3">
      <c r="A21" s="72">
        <v>41852</v>
      </c>
      <c r="B21" s="2">
        <v>10</v>
      </c>
      <c r="C21" s="2">
        <v>9</v>
      </c>
      <c r="D21" s="2">
        <v>39</v>
      </c>
      <c r="E21" s="2">
        <v>0</v>
      </c>
      <c r="F21" s="2">
        <v>45</v>
      </c>
      <c r="G21" s="2">
        <v>57</v>
      </c>
      <c r="H21" s="2">
        <v>94</v>
      </c>
      <c r="I21" s="2">
        <v>9</v>
      </c>
      <c r="J21" s="2">
        <v>21</v>
      </c>
      <c r="K21" s="2">
        <v>17</v>
      </c>
      <c r="L21" s="2">
        <v>17</v>
      </c>
      <c r="M21" s="2">
        <v>35</v>
      </c>
      <c r="N21" s="2">
        <v>15</v>
      </c>
      <c r="O21" s="2">
        <v>47</v>
      </c>
      <c r="P21" s="2">
        <v>5</v>
      </c>
      <c r="Q21" s="2">
        <v>47</v>
      </c>
      <c r="R21" s="2">
        <v>109</v>
      </c>
      <c r="S21" s="2">
        <v>3</v>
      </c>
      <c r="T21" s="2">
        <v>9</v>
      </c>
      <c r="U21" s="2">
        <v>30</v>
      </c>
      <c r="V21" s="5">
        <v>71</v>
      </c>
      <c r="W21" s="11">
        <f t="shared" si="0"/>
        <v>689</v>
      </c>
    </row>
    <row r="22" spans="1:23" x14ac:dyDescent="0.3">
      <c r="A22" s="72">
        <v>41883</v>
      </c>
      <c r="B22" s="2">
        <v>6</v>
      </c>
      <c r="C22" s="2">
        <v>7</v>
      </c>
      <c r="D22" s="2">
        <v>40</v>
      </c>
      <c r="E22" s="2">
        <v>1</v>
      </c>
      <c r="F22" s="2">
        <v>25</v>
      </c>
      <c r="G22" s="2">
        <v>68</v>
      </c>
      <c r="H22" s="2">
        <v>40</v>
      </c>
      <c r="I22" s="2">
        <v>7</v>
      </c>
      <c r="J22" s="2">
        <v>15</v>
      </c>
      <c r="K22" s="2">
        <v>26</v>
      </c>
      <c r="L22" s="2">
        <v>5</v>
      </c>
      <c r="M22" s="2">
        <v>45</v>
      </c>
      <c r="N22" s="2">
        <v>16</v>
      </c>
      <c r="O22" s="2">
        <v>77</v>
      </c>
      <c r="P22" s="2">
        <v>19</v>
      </c>
      <c r="Q22" s="2">
        <v>66</v>
      </c>
      <c r="R22" s="2">
        <v>42</v>
      </c>
      <c r="S22" s="2">
        <v>2</v>
      </c>
      <c r="T22" s="2">
        <v>7</v>
      </c>
      <c r="U22" s="2">
        <v>3</v>
      </c>
      <c r="V22" s="5">
        <v>42</v>
      </c>
      <c r="W22" s="11">
        <f t="shared" si="0"/>
        <v>559</v>
      </c>
    </row>
    <row r="23" spans="1:23" x14ac:dyDescent="0.3">
      <c r="A23" s="72">
        <v>41913</v>
      </c>
      <c r="B23" s="2">
        <v>10</v>
      </c>
      <c r="C23" s="2">
        <v>15</v>
      </c>
      <c r="D23" s="2">
        <v>28</v>
      </c>
      <c r="E23" s="2">
        <v>1</v>
      </c>
      <c r="F23" s="2">
        <v>38</v>
      </c>
      <c r="G23" s="2">
        <v>83</v>
      </c>
      <c r="H23" s="2">
        <v>64</v>
      </c>
      <c r="I23" s="2">
        <v>14</v>
      </c>
      <c r="J23" s="2">
        <v>23</v>
      </c>
      <c r="K23" s="2">
        <v>29</v>
      </c>
      <c r="L23" s="2">
        <v>7</v>
      </c>
      <c r="M23" s="2">
        <v>25</v>
      </c>
      <c r="N23" s="2">
        <v>16</v>
      </c>
      <c r="O23" s="2">
        <v>30</v>
      </c>
      <c r="P23" s="2">
        <v>10</v>
      </c>
      <c r="Q23" s="2">
        <v>70</v>
      </c>
      <c r="R23" s="2">
        <v>73</v>
      </c>
      <c r="S23" s="2">
        <v>3</v>
      </c>
      <c r="T23" s="2">
        <v>19</v>
      </c>
      <c r="U23" s="2">
        <v>49</v>
      </c>
      <c r="V23" s="5">
        <v>14</v>
      </c>
      <c r="W23" s="11">
        <f t="shared" si="0"/>
        <v>621</v>
      </c>
    </row>
    <row r="24" spans="1:23" x14ac:dyDescent="0.3">
      <c r="A24" s="72">
        <v>41944</v>
      </c>
      <c r="B24" s="2">
        <v>32</v>
      </c>
      <c r="C24" s="2">
        <v>4</v>
      </c>
      <c r="D24" s="2">
        <v>39</v>
      </c>
      <c r="E24" s="2">
        <v>1</v>
      </c>
      <c r="F24" s="2">
        <v>25</v>
      </c>
      <c r="G24" s="2">
        <v>57</v>
      </c>
      <c r="H24" s="2">
        <v>31</v>
      </c>
      <c r="I24" s="2">
        <v>10</v>
      </c>
      <c r="J24" s="2">
        <v>15</v>
      </c>
      <c r="K24" s="2">
        <v>30</v>
      </c>
      <c r="L24" s="2">
        <v>46</v>
      </c>
      <c r="M24" s="2">
        <v>24</v>
      </c>
      <c r="N24" s="2">
        <v>20</v>
      </c>
      <c r="O24" s="2">
        <v>52</v>
      </c>
      <c r="P24" s="2">
        <v>43</v>
      </c>
      <c r="Q24" s="2">
        <v>70</v>
      </c>
      <c r="R24" s="2">
        <v>43</v>
      </c>
      <c r="S24" s="2">
        <v>12</v>
      </c>
      <c r="T24" s="2">
        <v>18</v>
      </c>
      <c r="U24" s="2">
        <v>324</v>
      </c>
      <c r="V24" s="5">
        <v>93</v>
      </c>
      <c r="W24" s="11">
        <f t="shared" si="0"/>
        <v>989</v>
      </c>
    </row>
    <row r="25" spans="1:23" x14ac:dyDescent="0.3">
      <c r="A25" s="72">
        <v>41974</v>
      </c>
      <c r="B25" s="2">
        <v>65</v>
      </c>
      <c r="C25" s="2">
        <v>10</v>
      </c>
      <c r="D25" s="2">
        <v>70</v>
      </c>
      <c r="E25" s="2">
        <v>0</v>
      </c>
      <c r="F25" s="2">
        <v>41</v>
      </c>
      <c r="G25" s="2">
        <v>111</v>
      </c>
      <c r="H25" s="2">
        <v>21</v>
      </c>
      <c r="I25" s="2">
        <v>11</v>
      </c>
      <c r="J25" s="2">
        <v>10</v>
      </c>
      <c r="K25" s="2">
        <v>24</v>
      </c>
      <c r="L25" s="2">
        <v>34</v>
      </c>
      <c r="M25" s="2">
        <v>21</v>
      </c>
      <c r="N25" s="2">
        <v>8</v>
      </c>
      <c r="O25" s="2">
        <v>28</v>
      </c>
      <c r="P25" s="2">
        <v>12</v>
      </c>
      <c r="Q25" s="2">
        <v>49</v>
      </c>
      <c r="R25" s="2">
        <v>114</v>
      </c>
      <c r="S25" s="2">
        <v>6</v>
      </c>
      <c r="T25" s="2">
        <v>8</v>
      </c>
      <c r="U25" s="2">
        <v>3</v>
      </c>
      <c r="V25" s="5">
        <v>9</v>
      </c>
      <c r="W25" s="11">
        <f t="shared" si="0"/>
        <v>655</v>
      </c>
    </row>
    <row r="26" spans="1:23" x14ac:dyDescent="0.3">
      <c r="A26" s="72">
        <v>42005</v>
      </c>
      <c r="B26" s="2">
        <v>8</v>
      </c>
      <c r="C26" s="2">
        <v>7</v>
      </c>
      <c r="D26" s="2">
        <v>26</v>
      </c>
      <c r="E26" s="2">
        <v>0</v>
      </c>
      <c r="F26" s="2">
        <v>21</v>
      </c>
      <c r="G26" s="2">
        <v>42</v>
      </c>
      <c r="H26" s="2">
        <v>27</v>
      </c>
      <c r="I26" s="2">
        <v>13</v>
      </c>
      <c r="J26" s="2">
        <v>16</v>
      </c>
      <c r="K26" s="2">
        <v>12</v>
      </c>
      <c r="L26" s="2">
        <v>25</v>
      </c>
      <c r="M26" s="2">
        <v>26</v>
      </c>
      <c r="N26" s="2">
        <v>7</v>
      </c>
      <c r="O26" s="2">
        <v>30</v>
      </c>
      <c r="P26" s="2">
        <v>17</v>
      </c>
      <c r="Q26" s="2">
        <v>42</v>
      </c>
      <c r="R26" s="2">
        <v>49</v>
      </c>
      <c r="S26" s="2">
        <v>6</v>
      </c>
      <c r="T26" s="2">
        <v>18</v>
      </c>
      <c r="U26" s="2">
        <v>74</v>
      </c>
      <c r="V26" s="5">
        <v>23</v>
      </c>
      <c r="W26" s="11">
        <f t="shared" si="0"/>
        <v>489</v>
      </c>
    </row>
    <row r="27" spans="1:23" x14ac:dyDescent="0.3">
      <c r="A27" s="72">
        <v>42036</v>
      </c>
      <c r="B27" s="2">
        <v>8</v>
      </c>
      <c r="C27" s="2">
        <v>12</v>
      </c>
      <c r="D27" s="2">
        <v>57</v>
      </c>
      <c r="E27" s="2">
        <v>1</v>
      </c>
      <c r="F27" s="2">
        <v>31</v>
      </c>
      <c r="G27" s="2">
        <v>69</v>
      </c>
      <c r="H27" s="2">
        <v>21</v>
      </c>
      <c r="I27" s="2">
        <v>8</v>
      </c>
      <c r="J27" s="2">
        <v>3</v>
      </c>
      <c r="K27" s="2">
        <v>8</v>
      </c>
      <c r="L27" s="2">
        <v>14</v>
      </c>
      <c r="M27" s="2">
        <v>13</v>
      </c>
      <c r="N27" s="2">
        <v>13</v>
      </c>
      <c r="O27" s="2">
        <v>42</v>
      </c>
      <c r="P27" s="2">
        <v>5</v>
      </c>
      <c r="Q27" s="2">
        <v>68</v>
      </c>
      <c r="R27" s="2">
        <v>52</v>
      </c>
      <c r="S27" s="2">
        <v>6</v>
      </c>
      <c r="T27" s="2">
        <v>8</v>
      </c>
      <c r="U27" s="2">
        <v>87</v>
      </c>
      <c r="V27" s="5">
        <v>18</v>
      </c>
      <c r="W27" s="11">
        <f t="shared" si="0"/>
        <v>544</v>
      </c>
    </row>
    <row r="28" spans="1:23" x14ac:dyDescent="0.3">
      <c r="A28" s="72">
        <v>42064</v>
      </c>
      <c r="B28" s="2">
        <v>12</v>
      </c>
      <c r="C28" s="2">
        <v>7</v>
      </c>
      <c r="D28" s="2">
        <v>42</v>
      </c>
      <c r="E28" s="2">
        <v>0</v>
      </c>
      <c r="F28" s="2">
        <v>19</v>
      </c>
      <c r="G28" s="2">
        <v>131</v>
      </c>
      <c r="H28" s="2">
        <v>92</v>
      </c>
      <c r="I28" s="2">
        <v>8</v>
      </c>
      <c r="J28" s="2">
        <v>6</v>
      </c>
      <c r="K28" s="2">
        <v>50</v>
      </c>
      <c r="L28" s="2">
        <v>27</v>
      </c>
      <c r="M28" s="2">
        <v>108</v>
      </c>
      <c r="N28" s="2">
        <v>10</v>
      </c>
      <c r="O28" s="2">
        <v>32</v>
      </c>
      <c r="P28" s="2">
        <v>6</v>
      </c>
      <c r="Q28" s="2">
        <v>76</v>
      </c>
      <c r="R28" s="2">
        <v>77</v>
      </c>
      <c r="S28" s="2">
        <v>8</v>
      </c>
      <c r="T28" s="2">
        <v>23</v>
      </c>
      <c r="U28" s="2">
        <v>13</v>
      </c>
      <c r="V28" s="5">
        <v>9</v>
      </c>
      <c r="W28" s="11">
        <f t="shared" si="0"/>
        <v>756</v>
      </c>
    </row>
    <row r="29" spans="1:23" x14ac:dyDescent="0.3">
      <c r="A29" s="72">
        <v>42095</v>
      </c>
      <c r="B29" s="2">
        <v>15</v>
      </c>
      <c r="C29" s="2">
        <v>7</v>
      </c>
      <c r="D29" s="2">
        <v>34</v>
      </c>
      <c r="E29" s="2">
        <v>0</v>
      </c>
      <c r="F29" s="2">
        <v>20</v>
      </c>
      <c r="G29" s="2">
        <v>90</v>
      </c>
      <c r="H29" s="2">
        <v>29</v>
      </c>
      <c r="I29" s="2">
        <v>15</v>
      </c>
      <c r="J29" s="2">
        <v>3</v>
      </c>
      <c r="K29" s="2">
        <v>17</v>
      </c>
      <c r="L29" s="2">
        <v>25</v>
      </c>
      <c r="M29" s="2">
        <v>43</v>
      </c>
      <c r="N29" s="2">
        <v>11</v>
      </c>
      <c r="O29" s="2">
        <v>43</v>
      </c>
      <c r="P29" s="2">
        <v>10</v>
      </c>
      <c r="Q29" s="2">
        <v>53</v>
      </c>
      <c r="R29" s="2">
        <v>62</v>
      </c>
      <c r="S29" s="2">
        <v>10</v>
      </c>
      <c r="T29" s="2">
        <v>17</v>
      </c>
      <c r="U29" s="2">
        <v>395</v>
      </c>
      <c r="V29" s="5">
        <v>13</v>
      </c>
      <c r="W29" s="11">
        <f t="shared" si="0"/>
        <v>912</v>
      </c>
    </row>
    <row r="30" spans="1:23" x14ac:dyDescent="0.3">
      <c r="A30" s="72">
        <v>42125</v>
      </c>
      <c r="B30" s="2">
        <v>10</v>
      </c>
      <c r="C30" s="2">
        <v>5</v>
      </c>
      <c r="D30" s="2">
        <v>39</v>
      </c>
      <c r="E30" s="2">
        <v>0</v>
      </c>
      <c r="F30" s="2">
        <v>23</v>
      </c>
      <c r="G30" s="2">
        <v>80</v>
      </c>
      <c r="H30" s="2">
        <v>26</v>
      </c>
      <c r="I30" s="2">
        <v>54</v>
      </c>
      <c r="J30" s="2">
        <v>17</v>
      </c>
      <c r="K30" s="2">
        <v>24</v>
      </c>
      <c r="L30" s="2">
        <v>16</v>
      </c>
      <c r="M30" s="2">
        <v>22</v>
      </c>
      <c r="N30" s="2">
        <v>20</v>
      </c>
      <c r="O30" s="2">
        <v>67</v>
      </c>
      <c r="P30" s="2">
        <v>5</v>
      </c>
      <c r="Q30" s="2">
        <v>79</v>
      </c>
      <c r="R30" s="2">
        <v>80</v>
      </c>
      <c r="S30" s="2">
        <v>2</v>
      </c>
      <c r="T30" s="2">
        <v>12</v>
      </c>
      <c r="U30" s="2">
        <v>11</v>
      </c>
      <c r="V30" s="5">
        <v>14</v>
      </c>
      <c r="W30" s="11">
        <f t="shared" si="0"/>
        <v>606</v>
      </c>
    </row>
    <row r="31" spans="1:23" x14ac:dyDescent="0.3">
      <c r="A31" s="72">
        <v>42156</v>
      </c>
      <c r="B31" s="2">
        <v>12</v>
      </c>
      <c r="C31" s="2">
        <v>3</v>
      </c>
      <c r="D31" s="2">
        <v>46</v>
      </c>
      <c r="E31" s="2">
        <v>0</v>
      </c>
      <c r="F31" s="2">
        <v>19</v>
      </c>
      <c r="G31" s="2">
        <v>105</v>
      </c>
      <c r="H31" s="2">
        <v>64</v>
      </c>
      <c r="I31" s="2">
        <v>25</v>
      </c>
      <c r="J31" s="2">
        <v>13</v>
      </c>
      <c r="K31" s="2">
        <v>36</v>
      </c>
      <c r="L31" s="2">
        <v>9</v>
      </c>
      <c r="M31" s="2">
        <v>27</v>
      </c>
      <c r="N31" s="2">
        <v>12</v>
      </c>
      <c r="O31" s="2">
        <v>23</v>
      </c>
      <c r="P31" s="2">
        <v>6</v>
      </c>
      <c r="Q31" s="2">
        <v>85</v>
      </c>
      <c r="R31" s="2">
        <v>158</v>
      </c>
      <c r="S31" s="2">
        <v>7</v>
      </c>
      <c r="T31" s="2">
        <v>10</v>
      </c>
      <c r="U31" s="2">
        <v>2</v>
      </c>
      <c r="V31" s="5">
        <v>16</v>
      </c>
      <c r="W31" s="11">
        <f t="shared" si="0"/>
        <v>678</v>
      </c>
    </row>
    <row r="32" spans="1:23" x14ac:dyDescent="0.3">
      <c r="A32" s="72">
        <v>42186</v>
      </c>
      <c r="B32" s="2">
        <v>10</v>
      </c>
      <c r="C32" s="2">
        <v>14</v>
      </c>
      <c r="D32" s="2">
        <v>42</v>
      </c>
      <c r="E32" s="2">
        <v>0</v>
      </c>
      <c r="F32" s="2">
        <v>45</v>
      </c>
      <c r="G32" s="2">
        <v>136</v>
      </c>
      <c r="H32" s="2">
        <v>87</v>
      </c>
      <c r="I32" s="2">
        <v>29</v>
      </c>
      <c r="J32" s="2">
        <v>25</v>
      </c>
      <c r="K32" s="2">
        <v>18</v>
      </c>
      <c r="L32" s="2">
        <v>123</v>
      </c>
      <c r="M32" s="2">
        <v>28</v>
      </c>
      <c r="N32" s="2">
        <v>16</v>
      </c>
      <c r="O32" s="2">
        <v>45</v>
      </c>
      <c r="P32" s="2">
        <v>18</v>
      </c>
      <c r="Q32" s="2">
        <v>74</v>
      </c>
      <c r="R32" s="2">
        <v>98</v>
      </c>
      <c r="S32" s="2">
        <v>5</v>
      </c>
      <c r="T32" s="2">
        <v>10</v>
      </c>
      <c r="U32" s="2">
        <v>273</v>
      </c>
      <c r="V32" s="5">
        <v>20</v>
      </c>
      <c r="W32" s="11">
        <f t="shared" si="0"/>
        <v>1116</v>
      </c>
    </row>
    <row r="33" spans="1:23" x14ac:dyDescent="0.3">
      <c r="A33" s="72">
        <v>42217</v>
      </c>
      <c r="B33" s="2">
        <v>15</v>
      </c>
      <c r="C33" s="2">
        <v>7</v>
      </c>
      <c r="D33" s="2">
        <v>64</v>
      </c>
      <c r="E33" s="2">
        <v>1</v>
      </c>
      <c r="F33" s="2">
        <v>32</v>
      </c>
      <c r="G33" s="2">
        <v>123</v>
      </c>
      <c r="H33" s="2">
        <v>72</v>
      </c>
      <c r="I33" s="2">
        <v>11</v>
      </c>
      <c r="J33" s="2">
        <v>25</v>
      </c>
      <c r="K33" s="2">
        <v>21</v>
      </c>
      <c r="L33" s="2">
        <v>89</v>
      </c>
      <c r="M33" s="2">
        <v>30</v>
      </c>
      <c r="N33" s="2">
        <v>16</v>
      </c>
      <c r="O33" s="2">
        <v>27</v>
      </c>
      <c r="P33" s="2">
        <v>5</v>
      </c>
      <c r="Q33" s="2">
        <v>54</v>
      </c>
      <c r="R33" s="2">
        <v>89</v>
      </c>
      <c r="S33" s="2">
        <v>3</v>
      </c>
      <c r="T33" s="2">
        <v>12</v>
      </c>
      <c r="U33" s="2">
        <v>16</v>
      </c>
      <c r="V33" s="5">
        <v>22</v>
      </c>
      <c r="W33" s="11">
        <f t="shared" si="0"/>
        <v>734</v>
      </c>
    </row>
    <row r="34" spans="1:23" x14ac:dyDescent="0.3">
      <c r="A34" s="72">
        <v>42248</v>
      </c>
      <c r="B34" s="2">
        <v>6</v>
      </c>
      <c r="C34" s="2">
        <v>12</v>
      </c>
      <c r="D34" s="2">
        <v>49</v>
      </c>
      <c r="E34" s="2">
        <v>0</v>
      </c>
      <c r="F34" s="2">
        <v>27</v>
      </c>
      <c r="G34" s="2">
        <v>110</v>
      </c>
      <c r="H34" s="2">
        <v>29</v>
      </c>
      <c r="I34" s="2">
        <v>8</v>
      </c>
      <c r="J34" s="2">
        <v>34</v>
      </c>
      <c r="K34" s="2">
        <v>47</v>
      </c>
      <c r="L34" s="2">
        <v>12</v>
      </c>
      <c r="M34" s="2">
        <v>16</v>
      </c>
      <c r="N34" s="2">
        <v>25</v>
      </c>
      <c r="O34" s="2">
        <v>43</v>
      </c>
      <c r="P34" s="2">
        <v>16</v>
      </c>
      <c r="Q34" s="2">
        <v>86</v>
      </c>
      <c r="R34" s="2">
        <v>66</v>
      </c>
      <c r="S34" s="2">
        <v>4</v>
      </c>
      <c r="T34" s="2">
        <v>12</v>
      </c>
      <c r="U34" s="2">
        <v>29</v>
      </c>
      <c r="V34" s="5">
        <v>10</v>
      </c>
      <c r="W34" s="11">
        <f t="shared" ref="W34:W65" si="1">SUM(B34:V34)</f>
        <v>641</v>
      </c>
    </row>
    <row r="35" spans="1:23" x14ac:dyDescent="0.3">
      <c r="A35" s="72">
        <v>42278</v>
      </c>
      <c r="B35" s="2">
        <v>10</v>
      </c>
      <c r="C35" s="2">
        <v>6</v>
      </c>
      <c r="D35" s="2">
        <v>58</v>
      </c>
      <c r="E35" s="2">
        <v>0</v>
      </c>
      <c r="F35" s="2">
        <v>23</v>
      </c>
      <c r="G35" s="2">
        <v>106</v>
      </c>
      <c r="H35" s="2">
        <v>39</v>
      </c>
      <c r="I35" s="2">
        <v>6</v>
      </c>
      <c r="J35" s="2">
        <v>24</v>
      </c>
      <c r="K35" s="2">
        <v>28</v>
      </c>
      <c r="L35" s="2">
        <v>74</v>
      </c>
      <c r="M35" s="2">
        <v>21</v>
      </c>
      <c r="N35" s="2">
        <v>16</v>
      </c>
      <c r="O35" s="2">
        <v>50</v>
      </c>
      <c r="P35" s="2">
        <v>47</v>
      </c>
      <c r="Q35" s="2">
        <v>63</v>
      </c>
      <c r="R35" s="2">
        <v>184</v>
      </c>
      <c r="S35" s="2">
        <v>4</v>
      </c>
      <c r="T35" s="2">
        <v>6</v>
      </c>
      <c r="U35" s="2">
        <v>31</v>
      </c>
      <c r="V35" s="5">
        <v>9</v>
      </c>
      <c r="W35" s="11">
        <f t="shared" si="1"/>
        <v>805</v>
      </c>
    </row>
    <row r="36" spans="1:23" x14ac:dyDescent="0.3">
      <c r="A36" s="72">
        <v>42309</v>
      </c>
      <c r="B36" s="2">
        <v>15</v>
      </c>
      <c r="C36" s="2">
        <v>52</v>
      </c>
      <c r="D36" s="2">
        <v>72</v>
      </c>
      <c r="E36" s="2">
        <v>0</v>
      </c>
      <c r="F36" s="2">
        <v>26</v>
      </c>
      <c r="G36" s="2">
        <v>103</v>
      </c>
      <c r="H36" s="2">
        <v>52</v>
      </c>
      <c r="I36" s="2">
        <v>29</v>
      </c>
      <c r="J36" s="2">
        <v>45</v>
      </c>
      <c r="K36" s="2">
        <v>34</v>
      </c>
      <c r="L36" s="2">
        <v>34</v>
      </c>
      <c r="M36" s="2">
        <v>104</v>
      </c>
      <c r="N36" s="2">
        <v>20</v>
      </c>
      <c r="O36" s="2">
        <v>75</v>
      </c>
      <c r="P36" s="2">
        <v>25</v>
      </c>
      <c r="Q36" s="2">
        <v>76</v>
      </c>
      <c r="R36" s="2">
        <v>95</v>
      </c>
      <c r="S36" s="2">
        <v>4</v>
      </c>
      <c r="T36" s="2">
        <v>18</v>
      </c>
      <c r="U36" s="2">
        <v>64</v>
      </c>
      <c r="V36" s="5">
        <v>23</v>
      </c>
      <c r="W36" s="11">
        <f t="shared" si="1"/>
        <v>966</v>
      </c>
    </row>
    <row r="37" spans="1:23" x14ac:dyDescent="0.3">
      <c r="A37" s="72">
        <v>42339</v>
      </c>
      <c r="B37" s="2">
        <v>122</v>
      </c>
      <c r="C37" s="2">
        <v>15</v>
      </c>
      <c r="D37" s="2">
        <v>37</v>
      </c>
      <c r="E37" s="2">
        <v>0</v>
      </c>
      <c r="F37" s="2">
        <v>20</v>
      </c>
      <c r="G37" s="2">
        <v>105</v>
      </c>
      <c r="H37" s="2">
        <v>46</v>
      </c>
      <c r="I37" s="2">
        <v>128</v>
      </c>
      <c r="J37" s="2">
        <v>17</v>
      </c>
      <c r="K37" s="2">
        <v>21</v>
      </c>
      <c r="L37" s="2">
        <v>19</v>
      </c>
      <c r="M37" s="2">
        <v>71</v>
      </c>
      <c r="N37" s="2">
        <v>9</v>
      </c>
      <c r="O37" s="2">
        <v>32</v>
      </c>
      <c r="P37" s="2">
        <v>22</v>
      </c>
      <c r="Q37" s="2">
        <v>81</v>
      </c>
      <c r="R37" s="2">
        <v>74</v>
      </c>
      <c r="S37" s="2">
        <v>9</v>
      </c>
      <c r="T37" s="2">
        <v>11</v>
      </c>
      <c r="U37" s="2">
        <v>84</v>
      </c>
      <c r="V37" s="5">
        <v>24</v>
      </c>
      <c r="W37" s="11">
        <f t="shared" si="1"/>
        <v>947</v>
      </c>
    </row>
    <row r="38" spans="1:23" x14ac:dyDescent="0.3">
      <c r="A38" s="72">
        <v>42370</v>
      </c>
      <c r="B38" s="2">
        <v>13</v>
      </c>
      <c r="C38" s="2">
        <v>3</v>
      </c>
      <c r="D38" s="2">
        <v>25</v>
      </c>
      <c r="E38" s="2">
        <v>0</v>
      </c>
      <c r="F38" s="2">
        <v>33</v>
      </c>
      <c r="G38" s="2">
        <v>65</v>
      </c>
      <c r="H38" s="2">
        <v>16</v>
      </c>
      <c r="I38" s="2">
        <v>10</v>
      </c>
      <c r="J38" s="2">
        <v>31</v>
      </c>
      <c r="K38" s="2">
        <v>8</v>
      </c>
      <c r="L38" s="2">
        <v>19</v>
      </c>
      <c r="M38" s="2">
        <v>10</v>
      </c>
      <c r="N38" s="2">
        <v>13</v>
      </c>
      <c r="O38" s="2">
        <v>28</v>
      </c>
      <c r="P38" s="2">
        <v>16</v>
      </c>
      <c r="Q38" s="2">
        <v>60</v>
      </c>
      <c r="R38" s="2">
        <v>53</v>
      </c>
      <c r="S38" s="2">
        <v>2</v>
      </c>
      <c r="T38" s="2">
        <v>13</v>
      </c>
      <c r="U38" s="2">
        <v>77</v>
      </c>
      <c r="V38" s="5">
        <v>11</v>
      </c>
      <c r="W38" s="11">
        <f t="shared" si="1"/>
        <v>506</v>
      </c>
    </row>
    <row r="39" spans="1:23" x14ac:dyDescent="0.3">
      <c r="A39" s="72">
        <v>42401</v>
      </c>
      <c r="B39" s="2">
        <v>11</v>
      </c>
      <c r="C39" s="2">
        <v>12</v>
      </c>
      <c r="D39" s="2">
        <v>58</v>
      </c>
      <c r="E39" s="2">
        <v>2</v>
      </c>
      <c r="F39" s="2">
        <v>36</v>
      </c>
      <c r="G39" s="2">
        <v>104</v>
      </c>
      <c r="H39" s="2">
        <v>51</v>
      </c>
      <c r="I39" s="2">
        <v>7</v>
      </c>
      <c r="J39" s="2">
        <v>31</v>
      </c>
      <c r="K39" s="2">
        <v>11</v>
      </c>
      <c r="L39" s="2">
        <v>21</v>
      </c>
      <c r="M39" s="2">
        <v>10</v>
      </c>
      <c r="N39" s="2">
        <v>22</v>
      </c>
      <c r="O39" s="2">
        <v>55</v>
      </c>
      <c r="P39" s="2">
        <v>10</v>
      </c>
      <c r="Q39" s="2">
        <v>80</v>
      </c>
      <c r="R39" s="2">
        <v>76</v>
      </c>
      <c r="S39" s="2">
        <v>9</v>
      </c>
      <c r="T39" s="2">
        <v>8</v>
      </c>
      <c r="U39" s="2">
        <v>165</v>
      </c>
      <c r="V39" s="5">
        <v>8</v>
      </c>
      <c r="W39" s="11">
        <f t="shared" si="1"/>
        <v>787</v>
      </c>
    </row>
    <row r="40" spans="1:23" x14ac:dyDescent="0.3">
      <c r="A40" s="72">
        <v>42430</v>
      </c>
      <c r="B40" s="2">
        <v>24</v>
      </c>
      <c r="C40" s="2">
        <v>10</v>
      </c>
      <c r="D40" s="2">
        <v>0</v>
      </c>
      <c r="E40" s="2">
        <v>0</v>
      </c>
      <c r="F40" s="2">
        <v>35</v>
      </c>
      <c r="G40" s="2">
        <v>88</v>
      </c>
      <c r="H40" s="2">
        <v>2</v>
      </c>
      <c r="I40" s="2">
        <v>65</v>
      </c>
      <c r="J40" s="2">
        <v>0</v>
      </c>
      <c r="K40" s="2">
        <v>0</v>
      </c>
      <c r="L40" s="2">
        <v>22</v>
      </c>
      <c r="M40" s="2">
        <v>10</v>
      </c>
      <c r="N40" s="2">
        <v>11</v>
      </c>
      <c r="O40" s="2">
        <v>0</v>
      </c>
      <c r="P40" s="2">
        <v>16</v>
      </c>
      <c r="Q40" s="2">
        <v>98</v>
      </c>
      <c r="R40" s="2">
        <v>92</v>
      </c>
      <c r="S40" s="2">
        <v>4</v>
      </c>
      <c r="T40" s="2">
        <v>16</v>
      </c>
      <c r="U40" s="2">
        <v>9</v>
      </c>
      <c r="V40" s="5">
        <v>17</v>
      </c>
      <c r="W40" s="11">
        <f t="shared" si="1"/>
        <v>519</v>
      </c>
    </row>
    <row r="41" spans="1:23" x14ac:dyDescent="0.3">
      <c r="A41" s="72">
        <v>42461</v>
      </c>
      <c r="B41" s="2">
        <v>5</v>
      </c>
      <c r="C41" s="2">
        <v>4</v>
      </c>
      <c r="D41" s="2">
        <v>105</v>
      </c>
      <c r="E41" s="2">
        <v>0</v>
      </c>
      <c r="F41" s="2">
        <v>38</v>
      </c>
      <c r="G41" s="2">
        <v>99</v>
      </c>
      <c r="H41" s="2">
        <v>71</v>
      </c>
      <c r="I41" s="2">
        <v>13</v>
      </c>
      <c r="J41" s="2">
        <v>13</v>
      </c>
      <c r="K41" s="2">
        <v>24</v>
      </c>
      <c r="L41" s="2">
        <v>26</v>
      </c>
      <c r="M41" s="2">
        <v>27</v>
      </c>
      <c r="N41" s="2">
        <v>19</v>
      </c>
      <c r="O41" s="2">
        <v>51</v>
      </c>
      <c r="P41" s="2">
        <v>16</v>
      </c>
      <c r="Q41" s="2">
        <v>88</v>
      </c>
      <c r="R41" s="2">
        <v>37</v>
      </c>
      <c r="S41" s="2">
        <v>5</v>
      </c>
      <c r="T41" s="2">
        <v>22</v>
      </c>
      <c r="U41" s="2">
        <v>18</v>
      </c>
      <c r="V41" s="5">
        <v>18</v>
      </c>
      <c r="W41" s="11">
        <f t="shared" si="1"/>
        <v>699</v>
      </c>
    </row>
    <row r="42" spans="1:23" x14ac:dyDescent="0.3">
      <c r="A42" s="72">
        <v>42491</v>
      </c>
      <c r="B42" s="2">
        <v>24</v>
      </c>
      <c r="C42" s="2">
        <v>6</v>
      </c>
      <c r="D42" s="2">
        <v>96</v>
      </c>
      <c r="E42" s="2">
        <v>0</v>
      </c>
      <c r="F42" s="2">
        <v>35</v>
      </c>
      <c r="G42" s="2">
        <v>88</v>
      </c>
      <c r="H42" s="2">
        <v>84</v>
      </c>
      <c r="I42" s="2">
        <v>9</v>
      </c>
      <c r="J42" s="2">
        <v>13</v>
      </c>
      <c r="K42" s="2">
        <v>33</v>
      </c>
      <c r="L42" s="2">
        <v>32</v>
      </c>
      <c r="M42" s="2">
        <v>8</v>
      </c>
      <c r="N42" s="2">
        <v>17</v>
      </c>
      <c r="O42" s="2">
        <v>73</v>
      </c>
      <c r="P42" s="2">
        <v>14</v>
      </c>
      <c r="Q42" s="2">
        <v>80</v>
      </c>
      <c r="R42" s="2">
        <v>75</v>
      </c>
      <c r="S42" s="2">
        <v>7</v>
      </c>
      <c r="T42" s="2">
        <v>9</v>
      </c>
      <c r="U42" s="2">
        <v>12</v>
      </c>
      <c r="V42" s="5">
        <v>17</v>
      </c>
      <c r="W42" s="11">
        <f t="shared" si="1"/>
        <v>732</v>
      </c>
    </row>
    <row r="43" spans="1:23" x14ac:dyDescent="0.3">
      <c r="A43" s="72">
        <v>42522</v>
      </c>
      <c r="B43" s="2">
        <v>39</v>
      </c>
      <c r="C43" s="2">
        <v>60</v>
      </c>
      <c r="D43" s="2">
        <v>43</v>
      </c>
      <c r="E43" s="2">
        <v>1</v>
      </c>
      <c r="F43" s="2">
        <v>28</v>
      </c>
      <c r="G43" s="2">
        <v>119</v>
      </c>
      <c r="H43" s="2">
        <v>40</v>
      </c>
      <c r="I43" s="2">
        <v>10</v>
      </c>
      <c r="J43" s="2">
        <v>8</v>
      </c>
      <c r="K43" s="2">
        <v>34</v>
      </c>
      <c r="L43" s="2">
        <v>24</v>
      </c>
      <c r="M43" s="2">
        <v>44</v>
      </c>
      <c r="N43" s="2">
        <v>11</v>
      </c>
      <c r="O43" s="2">
        <v>77</v>
      </c>
      <c r="P43" s="2">
        <v>11</v>
      </c>
      <c r="Q43" s="2">
        <v>77</v>
      </c>
      <c r="R43" s="2">
        <v>93</v>
      </c>
      <c r="S43" s="2">
        <v>4</v>
      </c>
      <c r="T43" s="2">
        <v>37</v>
      </c>
      <c r="U43" s="2">
        <v>109</v>
      </c>
      <c r="V43" s="5">
        <v>52</v>
      </c>
      <c r="W43" s="11">
        <f t="shared" si="1"/>
        <v>921</v>
      </c>
    </row>
    <row r="44" spans="1:23" x14ac:dyDescent="0.3">
      <c r="A44" s="72">
        <v>42552</v>
      </c>
      <c r="B44" s="2">
        <v>40</v>
      </c>
      <c r="C44" s="2">
        <v>4</v>
      </c>
      <c r="D44" s="2">
        <v>68</v>
      </c>
      <c r="E44" s="2">
        <v>0</v>
      </c>
      <c r="F44" s="2">
        <v>27</v>
      </c>
      <c r="G44" s="2">
        <v>175</v>
      </c>
      <c r="H44" s="2">
        <v>64</v>
      </c>
      <c r="I44" s="2">
        <v>14</v>
      </c>
      <c r="J44" s="2">
        <v>6</v>
      </c>
      <c r="K44" s="2">
        <v>29</v>
      </c>
      <c r="L44" s="2">
        <v>16</v>
      </c>
      <c r="M44" s="2">
        <v>20</v>
      </c>
      <c r="N44" s="2">
        <v>9</v>
      </c>
      <c r="O44" s="2">
        <v>50</v>
      </c>
      <c r="P44" s="2">
        <v>18</v>
      </c>
      <c r="Q44" s="2">
        <v>70</v>
      </c>
      <c r="R44" s="2">
        <v>40</v>
      </c>
      <c r="S44" s="2">
        <v>6</v>
      </c>
      <c r="T44" s="2">
        <v>45</v>
      </c>
      <c r="U44" s="2">
        <v>345</v>
      </c>
      <c r="V44" s="5">
        <v>41</v>
      </c>
      <c r="W44" s="11">
        <f t="shared" si="1"/>
        <v>1087</v>
      </c>
    </row>
    <row r="45" spans="1:23" x14ac:dyDescent="0.3">
      <c r="A45" s="72">
        <v>42583</v>
      </c>
      <c r="B45" s="2">
        <v>104</v>
      </c>
      <c r="C45" s="2">
        <v>14</v>
      </c>
      <c r="D45" s="2">
        <v>0</v>
      </c>
      <c r="E45" s="2">
        <v>0</v>
      </c>
      <c r="F45" s="2">
        <v>56</v>
      </c>
      <c r="G45" s="2">
        <v>148</v>
      </c>
      <c r="H45" s="2">
        <v>4</v>
      </c>
      <c r="I45" s="2">
        <v>21</v>
      </c>
      <c r="J45" s="2">
        <v>0</v>
      </c>
      <c r="K45" s="2">
        <v>0</v>
      </c>
      <c r="L45" s="2">
        <v>45</v>
      </c>
      <c r="M45" s="2">
        <v>21</v>
      </c>
      <c r="N45" s="2">
        <v>1</v>
      </c>
      <c r="O45" s="2">
        <v>0</v>
      </c>
      <c r="P45" s="2">
        <v>13</v>
      </c>
      <c r="Q45" s="2">
        <v>70</v>
      </c>
      <c r="R45" s="2">
        <v>101</v>
      </c>
      <c r="S45" s="2">
        <v>5</v>
      </c>
      <c r="T45" s="2">
        <v>7</v>
      </c>
      <c r="U45" s="2">
        <v>43</v>
      </c>
      <c r="V45" s="5">
        <v>74</v>
      </c>
      <c r="W45" s="11">
        <f t="shared" si="1"/>
        <v>727</v>
      </c>
    </row>
    <row r="46" spans="1:23" x14ac:dyDescent="0.3">
      <c r="A46" s="72">
        <v>42614</v>
      </c>
      <c r="B46" s="2">
        <v>8</v>
      </c>
      <c r="C46" s="2">
        <v>84</v>
      </c>
      <c r="D46" s="2">
        <v>77</v>
      </c>
      <c r="E46" s="2">
        <v>0</v>
      </c>
      <c r="F46" s="2">
        <v>37</v>
      </c>
      <c r="G46" s="2">
        <v>88</v>
      </c>
      <c r="H46" s="2">
        <v>32</v>
      </c>
      <c r="I46" s="2">
        <v>26</v>
      </c>
      <c r="J46" s="2">
        <v>11</v>
      </c>
      <c r="K46" s="2">
        <v>25</v>
      </c>
      <c r="L46" s="2">
        <v>21</v>
      </c>
      <c r="M46" s="2">
        <v>17</v>
      </c>
      <c r="N46" s="2">
        <v>18</v>
      </c>
      <c r="O46" s="2">
        <v>66</v>
      </c>
      <c r="P46" s="2">
        <v>7</v>
      </c>
      <c r="Q46" s="2">
        <v>62</v>
      </c>
      <c r="R46" s="2">
        <v>182</v>
      </c>
      <c r="S46" s="2">
        <v>3</v>
      </c>
      <c r="T46" s="2">
        <v>11</v>
      </c>
      <c r="U46" s="2">
        <v>27</v>
      </c>
      <c r="V46" s="5">
        <v>14</v>
      </c>
      <c r="W46" s="11">
        <f t="shared" si="1"/>
        <v>816</v>
      </c>
    </row>
    <row r="47" spans="1:23" x14ac:dyDescent="0.3">
      <c r="A47" s="72">
        <v>42644</v>
      </c>
      <c r="B47" s="2">
        <v>55</v>
      </c>
      <c r="C47" s="2">
        <v>9</v>
      </c>
      <c r="D47" s="2">
        <v>117</v>
      </c>
      <c r="E47" s="2">
        <v>1</v>
      </c>
      <c r="F47" s="2">
        <v>32</v>
      </c>
      <c r="G47" s="2">
        <v>114</v>
      </c>
      <c r="H47" s="2">
        <v>25</v>
      </c>
      <c r="I47" s="2">
        <v>17</v>
      </c>
      <c r="J47" s="2">
        <v>11</v>
      </c>
      <c r="K47" s="2">
        <v>55</v>
      </c>
      <c r="L47" s="2">
        <v>42</v>
      </c>
      <c r="M47" s="2">
        <v>23</v>
      </c>
      <c r="N47" s="2">
        <v>19</v>
      </c>
      <c r="O47" s="2">
        <v>65</v>
      </c>
      <c r="P47" s="2">
        <v>12</v>
      </c>
      <c r="Q47" s="2">
        <v>61</v>
      </c>
      <c r="R47" s="2">
        <v>90</v>
      </c>
      <c r="S47" s="2">
        <v>9</v>
      </c>
      <c r="T47" s="2">
        <v>20</v>
      </c>
      <c r="U47" s="2">
        <v>2</v>
      </c>
      <c r="V47" s="5">
        <v>13</v>
      </c>
      <c r="W47" s="11">
        <f t="shared" si="1"/>
        <v>792</v>
      </c>
    </row>
    <row r="48" spans="1:23" x14ac:dyDescent="0.3">
      <c r="A48" s="72">
        <v>42675</v>
      </c>
      <c r="B48" s="2">
        <v>92</v>
      </c>
      <c r="C48" s="2">
        <v>12</v>
      </c>
      <c r="D48" s="2">
        <v>126</v>
      </c>
      <c r="E48" s="2">
        <v>1</v>
      </c>
      <c r="F48" s="2">
        <v>70</v>
      </c>
      <c r="G48" s="2">
        <v>148</v>
      </c>
      <c r="H48" s="2">
        <v>25</v>
      </c>
      <c r="I48" s="2">
        <v>14</v>
      </c>
      <c r="J48" s="2">
        <v>60</v>
      </c>
      <c r="K48" s="2">
        <v>32</v>
      </c>
      <c r="L48" s="2">
        <v>21</v>
      </c>
      <c r="M48" s="2">
        <v>42</v>
      </c>
      <c r="N48" s="2">
        <v>69</v>
      </c>
      <c r="O48" s="2">
        <v>84</v>
      </c>
      <c r="P48" s="2">
        <v>12</v>
      </c>
      <c r="Q48" s="2">
        <v>55</v>
      </c>
      <c r="R48" s="2">
        <v>138</v>
      </c>
      <c r="S48" s="2">
        <v>4</v>
      </c>
      <c r="T48" s="2">
        <v>14</v>
      </c>
      <c r="U48" s="2">
        <v>150</v>
      </c>
      <c r="V48" s="5">
        <v>19</v>
      </c>
      <c r="W48" s="11">
        <f t="shared" si="1"/>
        <v>1188</v>
      </c>
    </row>
    <row r="49" spans="1:23" x14ac:dyDescent="0.3">
      <c r="A49" s="72">
        <v>42705</v>
      </c>
      <c r="B49" s="2">
        <v>98</v>
      </c>
      <c r="C49" s="2">
        <v>10</v>
      </c>
      <c r="D49" s="2">
        <v>58</v>
      </c>
      <c r="E49" s="2">
        <v>1</v>
      </c>
      <c r="F49" s="2">
        <v>22</v>
      </c>
      <c r="G49" s="2">
        <v>124</v>
      </c>
      <c r="H49" s="2">
        <v>22</v>
      </c>
      <c r="I49" s="2">
        <v>18</v>
      </c>
      <c r="J49" s="2">
        <v>10</v>
      </c>
      <c r="K49" s="2">
        <v>27</v>
      </c>
      <c r="L49" s="2">
        <v>129</v>
      </c>
      <c r="M49" s="2">
        <v>15</v>
      </c>
      <c r="N49" s="2">
        <v>11</v>
      </c>
      <c r="O49" s="2">
        <v>32</v>
      </c>
      <c r="P49" s="2">
        <v>14</v>
      </c>
      <c r="Q49" s="2">
        <v>60</v>
      </c>
      <c r="R49" s="2">
        <v>46</v>
      </c>
      <c r="S49" s="2">
        <v>6</v>
      </c>
      <c r="T49" s="2">
        <v>21</v>
      </c>
      <c r="U49" s="2">
        <v>2</v>
      </c>
      <c r="V49" s="5">
        <v>14</v>
      </c>
      <c r="W49" s="11">
        <f t="shared" si="1"/>
        <v>740</v>
      </c>
    </row>
    <row r="50" spans="1:23" x14ac:dyDescent="0.3">
      <c r="A50" s="72">
        <v>42736</v>
      </c>
      <c r="B50" s="2">
        <v>13</v>
      </c>
      <c r="C50" s="2">
        <v>11</v>
      </c>
      <c r="D50" s="2">
        <v>80</v>
      </c>
      <c r="E50" s="2">
        <v>1</v>
      </c>
      <c r="F50" s="2">
        <v>4</v>
      </c>
      <c r="G50" s="2">
        <v>67</v>
      </c>
      <c r="H50" s="2">
        <v>15</v>
      </c>
      <c r="I50" s="2">
        <v>6</v>
      </c>
      <c r="J50" s="2">
        <v>2</v>
      </c>
      <c r="K50" s="2">
        <v>28</v>
      </c>
      <c r="L50" s="2">
        <v>25</v>
      </c>
      <c r="M50" s="2">
        <v>8</v>
      </c>
      <c r="N50" s="2">
        <v>15</v>
      </c>
      <c r="O50" s="2">
        <v>22</v>
      </c>
      <c r="P50" s="2">
        <v>9</v>
      </c>
      <c r="Q50" s="2">
        <v>54</v>
      </c>
      <c r="R50" s="2">
        <v>128</v>
      </c>
      <c r="S50" s="2">
        <v>1</v>
      </c>
      <c r="T50" s="2">
        <v>14</v>
      </c>
      <c r="U50" s="2">
        <v>2</v>
      </c>
      <c r="V50" s="5">
        <v>7</v>
      </c>
      <c r="W50" s="11">
        <f t="shared" si="1"/>
        <v>512</v>
      </c>
    </row>
    <row r="51" spans="1:23" x14ac:dyDescent="0.3">
      <c r="A51" s="72">
        <v>42767</v>
      </c>
      <c r="B51" s="2">
        <v>14</v>
      </c>
      <c r="C51" s="2">
        <v>64</v>
      </c>
      <c r="D51" s="2">
        <v>75</v>
      </c>
      <c r="E51" s="2">
        <v>0</v>
      </c>
      <c r="F51" s="2">
        <v>36</v>
      </c>
      <c r="G51" s="2">
        <v>102</v>
      </c>
      <c r="H51" s="2">
        <v>51</v>
      </c>
      <c r="I51" s="2">
        <v>8</v>
      </c>
      <c r="J51" s="2">
        <v>6</v>
      </c>
      <c r="K51" s="2">
        <v>25</v>
      </c>
      <c r="L51" s="2">
        <v>6</v>
      </c>
      <c r="M51" s="2">
        <v>71</v>
      </c>
      <c r="N51" s="2">
        <v>8</v>
      </c>
      <c r="O51" s="2">
        <v>51</v>
      </c>
      <c r="P51" s="2">
        <v>19</v>
      </c>
      <c r="Q51" s="2">
        <v>87</v>
      </c>
      <c r="R51" s="2">
        <v>94</v>
      </c>
      <c r="S51" s="2">
        <v>4</v>
      </c>
      <c r="T51" s="2">
        <v>8</v>
      </c>
      <c r="U51" s="2">
        <v>69</v>
      </c>
      <c r="V51" s="5">
        <v>2</v>
      </c>
      <c r="W51" s="11">
        <f t="shared" si="1"/>
        <v>800</v>
      </c>
    </row>
    <row r="52" spans="1:23" x14ac:dyDescent="0.3">
      <c r="A52" s="72">
        <v>42795</v>
      </c>
      <c r="B52" s="2">
        <v>18</v>
      </c>
      <c r="C52" s="2">
        <v>16</v>
      </c>
      <c r="D52" s="2">
        <v>78</v>
      </c>
      <c r="E52" s="2">
        <v>0</v>
      </c>
      <c r="F52" s="2">
        <v>38</v>
      </c>
      <c r="G52" s="2">
        <v>108</v>
      </c>
      <c r="H52" s="2">
        <v>24</v>
      </c>
      <c r="I52" s="2">
        <v>37</v>
      </c>
      <c r="J52" s="2">
        <v>22</v>
      </c>
      <c r="K52" s="2">
        <v>39</v>
      </c>
      <c r="L52" s="2">
        <v>26</v>
      </c>
      <c r="M52" s="2">
        <v>12</v>
      </c>
      <c r="N52" s="2">
        <v>16</v>
      </c>
      <c r="O52" s="2">
        <v>75</v>
      </c>
      <c r="P52" s="2">
        <v>19</v>
      </c>
      <c r="Q52" s="2">
        <v>122</v>
      </c>
      <c r="R52" s="2">
        <v>119</v>
      </c>
      <c r="S52" s="2">
        <v>5</v>
      </c>
      <c r="T52" s="2">
        <v>17</v>
      </c>
      <c r="U52" s="2">
        <v>111</v>
      </c>
      <c r="V52" s="5">
        <v>40</v>
      </c>
      <c r="W52" s="11">
        <f t="shared" si="1"/>
        <v>942</v>
      </c>
    </row>
    <row r="53" spans="1:23" x14ac:dyDescent="0.3">
      <c r="A53" s="72">
        <v>42826</v>
      </c>
      <c r="B53" s="2">
        <v>13</v>
      </c>
      <c r="C53" s="2">
        <v>4</v>
      </c>
      <c r="D53" s="2">
        <v>60</v>
      </c>
      <c r="E53" s="2">
        <v>1</v>
      </c>
      <c r="F53" s="2">
        <v>14</v>
      </c>
      <c r="G53" s="2">
        <v>82</v>
      </c>
      <c r="H53" s="2">
        <v>28</v>
      </c>
      <c r="I53" s="2">
        <v>21</v>
      </c>
      <c r="J53" s="2">
        <v>19</v>
      </c>
      <c r="K53" s="2">
        <v>39</v>
      </c>
      <c r="L53" s="2">
        <v>31</v>
      </c>
      <c r="M53" s="2">
        <v>4</v>
      </c>
      <c r="N53" s="2">
        <v>13</v>
      </c>
      <c r="O53" s="2">
        <v>34</v>
      </c>
      <c r="P53" s="2">
        <v>12</v>
      </c>
      <c r="Q53" s="2">
        <v>81</v>
      </c>
      <c r="R53" s="2">
        <v>43</v>
      </c>
      <c r="S53" s="2">
        <v>2</v>
      </c>
      <c r="T53" s="2">
        <v>11</v>
      </c>
      <c r="U53" s="2">
        <v>163</v>
      </c>
      <c r="V53" s="5">
        <v>51</v>
      </c>
      <c r="W53" s="11">
        <f t="shared" si="1"/>
        <v>726</v>
      </c>
    </row>
    <row r="54" spans="1:23" x14ac:dyDescent="0.3">
      <c r="A54" s="72">
        <v>42856</v>
      </c>
      <c r="B54" s="2">
        <v>23</v>
      </c>
      <c r="C54" s="2">
        <v>14</v>
      </c>
      <c r="D54" s="2">
        <v>88</v>
      </c>
      <c r="E54" s="2">
        <v>0</v>
      </c>
      <c r="F54" s="2">
        <v>24</v>
      </c>
      <c r="G54" s="2">
        <v>95</v>
      </c>
      <c r="H54" s="2">
        <v>33</v>
      </c>
      <c r="I54" s="2">
        <v>28</v>
      </c>
      <c r="J54" s="2">
        <v>11</v>
      </c>
      <c r="K54" s="2">
        <v>16</v>
      </c>
      <c r="L54" s="2">
        <v>83</v>
      </c>
      <c r="M54" s="2">
        <v>5</v>
      </c>
      <c r="N54" s="2">
        <v>22</v>
      </c>
      <c r="O54" s="2">
        <v>49</v>
      </c>
      <c r="P54" s="2">
        <v>71</v>
      </c>
      <c r="Q54" s="2">
        <v>159</v>
      </c>
      <c r="R54" s="2">
        <v>113</v>
      </c>
      <c r="S54" s="2">
        <v>3</v>
      </c>
      <c r="T54" s="2">
        <v>29</v>
      </c>
      <c r="U54" s="2">
        <v>6</v>
      </c>
      <c r="V54" s="5">
        <v>13</v>
      </c>
      <c r="W54" s="11">
        <f t="shared" si="1"/>
        <v>885</v>
      </c>
    </row>
    <row r="55" spans="1:23" x14ac:dyDescent="0.3">
      <c r="A55" s="72">
        <v>42887</v>
      </c>
      <c r="B55" s="2">
        <v>115</v>
      </c>
      <c r="C55" s="2">
        <v>10</v>
      </c>
      <c r="D55" s="2">
        <v>45</v>
      </c>
      <c r="E55" s="2">
        <v>1</v>
      </c>
      <c r="F55" s="2">
        <v>34</v>
      </c>
      <c r="G55" s="2">
        <v>103</v>
      </c>
      <c r="H55" s="2">
        <v>32</v>
      </c>
      <c r="I55" s="2">
        <v>35</v>
      </c>
      <c r="J55" s="2">
        <v>6</v>
      </c>
      <c r="K55" s="2">
        <v>6</v>
      </c>
      <c r="L55" s="2">
        <v>20</v>
      </c>
      <c r="M55" s="2">
        <v>12</v>
      </c>
      <c r="N55" s="2">
        <v>17</v>
      </c>
      <c r="O55" s="2">
        <v>13</v>
      </c>
      <c r="P55" s="2">
        <v>46</v>
      </c>
      <c r="Q55" s="2">
        <v>105</v>
      </c>
      <c r="R55" s="2">
        <v>144</v>
      </c>
      <c r="S55" s="2">
        <v>16</v>
      </c>
      <c r="T55" s="2">
        <v>11</v>
      </c>
      <c r="U55" s="2">
        <v>44</v>
      </c>
      <c r="V55" s="5">
        <v>91</v>
      </c>
      <c r="W55" s="11">
        <f t="shared" si="1"/>
        <v>906</v>
      </c>
    </row>
    <row r="56" spans="1:23" x14ac:dyDescent="0.3">
      <c r="A56" s="72">
        <v>42917</v>
      </c>
      <c r="B56" s="2">
        <v>9</v>
      </c>
      <c r="C56" s="2">
        <v>13</v>
      </c>
      <c r="D56" s="2">
        <v>69</v>
      </c>
      <c r="E56" s="2">
        <v>1</v>
      </c>
      <c r="F56" s="2">
        <v>37</v>
      </c>
      <c r="G56" s="2">
        <v>51</v>
      </c>
      <c r="H56" s="2">
        <v>34</v>
      </c>
      <c r="I56" s="2">
        <v>26</v>
      </c>
      <c r="J56" s="2">
        <v>9</v>
      </c>
      <c r="K56" s="2">
        <v>20</v>
      </c>
      <c r="L56" s="2">
        <v>34</v>
      </c>
      <c r="M56" s="2">
        <v>27</v>
      </c>
      <c r="N56" s="2">
        <v>9</v>
      </c>
      <c r="O56" s="2">
        <v>35</v>
      </c>
      <c r="P56" s="2">
        <v>6</v>
      </c>
      <c r="Q56" s="2">
        <v>83</v>
      </c>
      <c r="R56" s="2">
        <v>108</v>
      </c>
      <c r="S56" s="2">
        <v>0</v>
      </c>
      <c r="T56" s="2">
        <v>5</v>
      </c>
      <c r="U56" s="2">
        <v>182</v>
      </c>
      <c r="V56" s="5">
        <v>16</v>
      </c>
      <c r="W56" s="11">
        <f t="shared" si="1"/>
        <v>774</v>
      </c>
    </row>
    <row r="57" spans="1:23" x14ac:dyDescent="0.3">
      <c r="A57" s="72">
        <v>42948</v>
      </c>
      <c r="B57" s="2">
        <v>102</v>
      </c>
      <c r="C57" s="2">
        <v>6</v>
      </c>
      <c r="D57" s="2">
        <v>93</v>
      </c>
      <c r="E57" s="2">
        <v>1</v>
      </c>
      <c r="F57" s="2">
        <v>28</v>
      </c>
      <c r="G57" s="2">
        <v>66</v>
      </c>
      <c r="H57" s="2">
        <v>72</v>
      </c>
      <c r="I57" s="2">
        <v>13</v>
      </c>
      <c r="J57" s="2">
        <v>26</v>
      </c>
      <c r="K57" s="2">
        <v>43</v>
      </c>
      <c r="L57" s="2">
        <v>164</v>
      </c>
      <c r="M57" s="2">
        <v>14</v>
      </c>
      <c r="N57" s="2">
        <v>22</v>
      </c>
      <c r="O57" s="2">
        <v>72</v>
      </c>
      <c r="P57" s="2">
        <v>13</v>
      </c>
      <c r="Q57" s="2">
        <v>92</v>
      </c>
      <c r="R57" s="2">
        <v>183</v>
      </c>
      <c r="S57" s="2">
        <v>5</v>
      </c>
      <c r="T57" s="2">
        <v>8</v>
      </c>
      <c r="U57" s="2">
        <v>144</v>
      </c>
      <c r="V57" s="5">
        <v>16</v>
      </c>
      <c r="W57" s="11">
        <f t="shared" si="1"/>
        <v>1183</v>
      </c>
    </row>
    <row r="58" spans="1:23" x14ac:dyDescent="0.3">
      <c r="A58" s="72">
        <v>42979</v>
      </c>
      <c r="B58" s="2">
        <v>12</v>
      </c>
      <c r="C58" s="2">
        <v>25</v>
      </c>
      <c r="D58" s="2">
        <v>58</v>
      </c>
      <c r="E58" s="2">
        <v>0</v>
      </c>
      <c r="F58" s="2">
        <v>66</v>
      </c>
      <c r="G58" s="2">
        <v>93</v>
      </c>
      <c r="H58" s="2">
        <v>48</v>
      </c>
      <c r="I58" s="2">
        <v>12</v>
      </c>
      <c r="J58" s="2">
        <v>11</v>
      </c>
      <c r="K58" s="2">
        <v>34</v>
      </c>
      <c r="L58" s="2">
        <v>54</v>
      </c>
      <c r="M58" s="2">
        <v>13</v>
      </c>
      <c r="N58" s="2">
        <v>16</v>
      </c>
      <c r="O58" s="2">
        <v>53</v>
      </c>
      <c r="P58" s="2">
        <v>7</v>
      </c>
      <c r="Q58" s="2">
        <v>58</v>
      </c>
      <c r="R58" s="2">
        <v>90</v>
      </c>
      <c r="S58" s="2">
        <v>7</v>
      </c>
      <c r="T58" s="2">
        <v>15</v>
      </c>
      <c r="U58" s="2">
        <v>185</v>
      </c>
      <c r="V58" s="5">
        <v>11</v>
      </c>
      <c r="W58" s="11">
        <f t="shared" si="1"/>
        <v>868</v>
      </c>
    </row>
    <row r="59" spans="1:23" x14ac:dyDescent="0.3">
      <c r="A59" s="72">
        <v>43009</v>
      </c>
      <c r="B59" s="2">
        <v>20</v>
      </c>
      <c r="C59" s="2">
        <v>12</v>
      </c>
      <c r="D59" s="2">
        <v>47</v>
      </c>
      <c r="E59" s="2">
        <v>3</v>
      </c>
      <c r="F59" s="2">
        <v>22</v>
      </c>
      <c r="G59" s="2">
        <v>116</v>
      </c>
      <c r="H59" s="2">
        <v>107</v>
      </c>
      <c r="I59" s="2">
        <v>71</v>
      </c>
      <c r="J59" s="2">
        <v>41</v>
      </c>
      <c r="K59" s="2">
        <v>62</v>
      </c>
      <c r="L59" s="2">
        <v>36</v>
      </c>
      <c r="M59" s="2">
        <v>13</v>
      </c>
      <c r="N59" s="2">
        <v>49</v>
      </c>
      <c r="O59" s="2">
        <v>90</v>
      </c>
      <c r="P59" s="2">
        <v>18</v>
      </c>
      <c r="Q59" s="2">
        <v>65</v>
      </c>
      <c r="R59" s="2">
        <v>137</v>
      </c>
      <c r="S59" s="2">
        <v>5</v>
      </c>
      <c r="T59" s="2">
        <v>7</v>
      </c>
      <c r="U59" s="2">
        <v>6</v>
      </c>
      <c r="V59" s="5">
        <v>17</v>
      </c>
      <c r="W59" s="11">
        <f t="shared" si="1"/>
        <v>944</v>
      </c>
    </row>
    <row r="60" spans="1:23" x14ac:dyDescent="0.3">
      <c r="A60" s="72">
        <v>43040</v>
      </c>
      <c r="B60" s="2">
        <v>18</v>
      </c>
      <c r="C60" s="2">
        <v>9</v>
      </c>
      <c r="D60" s="2">
        <v>47</v>
      </c>
      <c r="E60" s="2">
        <v>1</v>
      </c>
      <c r="F60" s="2">
        <v>54</v>
      </c>
      <c r="G60" s="2">
        <v>92</v>
      </c>
      <c r="H60" s="2">
        <v>127</v>
      </c>
      <c r="I60" s="2">
        <v>16</v>
      </c>
      <c r="J60" s="2">
        <v>42</v>
      </c>
      <c r="K60" s="2">
        <v>42</v>
      </c>
      <c r="L60" s="2">
        <v>138</v>
      </c>
      <c r="M60" s="2">
        <v>67</v>
      </c>
      <c r="N60" s="2">
        <v>48</v>
      </c>
      <c r="O60" s="2">
        <v>46</v>
      </c>
      <c r="P60" s="2">
        <v>18</v>
      </c>
      <c r="Q60" s="2">
        <v>89</v>
      </c>
      <c r="R60" s="2">
        <v>163</v>
      </c>
      <c r="S60" s="2">
        <v>4</v>
      </c>
      <c r="T60" s="2">
        <v>12</v>
      </c>
      <c r="U60" s="2">
        <v>383</v>
      </c>
      <c r="V60" s="5">
        <v>34</v>
      </c>
      <c r="W60" s="11">
        <f t="shared" si="1"/>
        <v>1450</v>
      </c>
    </row>
    <row r="61" spans="1:23" x14ac:dyDescent="0.3">
      <c r="A61" s="72">
        <v>43070</v>
      </c>
      <c r="B61" s="2">
        <v>48</v>
      </c>
      <c r="C61" s="2">
        <v>5</v>
      </c>
      <c r="D61" s="2">
        <v>38</v>
      </c>
      <c r="E61" s="2">
        <v>0</v>
      </c>
      <c r="F61" s="2">
        <v>22</v>
      </c>
      <c r="G61" s="2">
        <v>72</v>
      </c>
      <c r="H61" s="2">
        <v>42</v>
      </c>
      <c r="I61" s="2">
        <v>100</v>
      </c>
      <c r="J61" s="2">
        <v>46</v>
      </c>
      <c r="K61" s="2">
        <v>37</v>
      </c>
      <c r="L61" s="2">
        <v>20</v>
      </c>
      <c r="M61" s="2">
        <v>14</v>
      </c>
      <c r="N61" s="2">
        <v>179</v>
      </c>
      <c r="O61" s="2">
        <v>57</v>
      </c>
      <c r="P61" s="2">
        <v>5</v>
      </c>
      <c r="Q61" s="2">
        <v>58</v>
      </c>
      <c r="R61" s="2">
        <v>81</v>
      </c>
      <c r="S61" s="2">
        <v>3</v>
      </c>
      <c r="T61" s="2">
        <v>13</v>
      </c>
      <c r="U61" s="2">
        <v>3</v>
      </c>
      <c r="V61" s="5">
        <v>33</v>
      </c>
      <c r="W61" s="11">
        <f t="shared" si="1"/>
        <v>876</v>
      </c>
    </row>
    <row r="62" spans="1:23" x14ac:dyDescent="0.3">
      <c r="A62" s="72">
        <v>43101</v>
      </c>
      <c r="B62" s="2">
        <v>65</v>
      </c>
      <c r="C62" s="2">
        <v>33</v>
      </c>
      <c r="D62" s="2">
        <v>41</v>
      </c>
      <c r="E62" s="2">
        <v>0</v>
      </c>
      <c r="F62" s="2">
        <v>43</v>
      </c>
      <c r="G62" s="2">
        <v>73</v>
      </c>
      <c r="H62" s="2">
        <v>31</v>
      </c>
      <c r="I62" s="2">
        <v>45</v>
      </c>
      <c r="J62" s="2">
        <v>8</v>
      </c>
      <c r="K62" s="2">
        <v>36</v>
      </c>
      <c r="L62" s="2">
        <v>55</v>
      </c>
      <c r="M62" s="2">
        <v>19</v>
      </c>
      <c r="N62" s="2">
        <v>26</v>
      </c>
      <c r="O62" s="2">
        <v>70</v>
      </c>
      <c r="P62" s="2">
        <v>29</v>
      </c>
      <c r="Q62" s="2">
        <v>46</v>
      </c>
      <c r="R62" s="2">
        <v>57</v>
      </c>
      <c r="S62" s="2">
        <v>4</v>
      </c>
      <c r="T62" s="2">
        <v>12</v>
      </c>
      <c r="U62" s="2">
        <v>1</v>
      </c>
      <c r="V62" s="5">
        <v>24</v>
      </c>
      <c r="W62" s="11">
        <f t="shared" si="1"/>
        <v>718</v>
      </c>
    </row>
    <row r="63" spans="1:23" x14ac:dyDescent="0.3">
      <c r="A63" s="72">
        <v>43132</v>
      </c>
      <c r="B63" s="2">
        <v>106</v>
      </c>
      <c r="C63" s="2">
        <v>20</v>
      </c>
      <c r="D63" s="2">
        <v>37</v>
      </c>
      <c r="E63" s="2">
        <v>1</v>
      </c>
      <c r="F63" s="2">
        <v>35</v>
      </c>
      <c r="G63" s="2">
        <v>89</v>
      </c>
      <c r="H63" s="2">
        <v>69</v>
      </c>
      <c r="I63" s="2">
        <v>10</v>
      </c>
      <c r="J63" s="2">
        <v>31</v>
      </c>
      <c r="K63" s="2">
        <v>23</v>
      </c>
      <c r="L63" s="2">
        <v>31</v>
      </c>
      <c r="M63" s="2">
        <v>22</v>
      </c>
      <c r="N63" s="2">
        <v>33</v>
      </c>
      <c r="O63" s="2">
        <v>53</v>
      </c>
      <c r="P63" s="2">
        <v>11</v>
      </c>
      <c r="Q63" s="2">
        <v>57</v>
      </c>
      <c r="R63" s="2">
        <v>107</v>
      </c>
      <c r="S63" s="2">
        <v>7</v>
      </c>
      <c r="T63" s="2">
        <v>14</v>
      </c>
      <c r="U63" s="2">
        <v>3</v>
      </c>
      <c r="V63" s="5">
        <v>20</v>
      </c>
      <c r="W63" s="11">
        <f t="shared" si="1"/>
        <v>779</v>
      </c>
    </row>
    <row r="64" spans="1:23" x14ac:dyDescent="0.3">
      <c r="A64" s="72">
        <v>43160</v>
      </c>
      <c r="B64" s="2">
        <v>46</v>
      </c>
      <c r="C64" s="2">
        <v>9</v>
      </c>
      <c r="D64" s="2">
        <v>50</v>
      </c>
      <c r="E64" s="2">
        <v>0</v>
      </c>
      <c r="F64" s="2">
        <v>25</v>
      </c>
      <c r="G64" s="2">
        <v>97</v>
      </c>
      <c r="H64" s="2">
        <v>61</v>
      </c>
      <c r="I64" s="2">
        <v>34</v>
      </c>
      <c r="J64" s="2">
        <v>159</v>
      </c>
      <c r="K64" s="2">
        <v>87</v>
      </c>
      <c r="L64" s="2">
        <v>31</v>
      </c>
      <c r="M64" s="2">
        <v>19</v>
      </c>
      <c r="N64" s="2">
        <v>38</v>
      </c>
      <c r="O64" s="2">
        <v>75</v>
      </c>
      <c r="P64" s="2">
        <v>25</v>
      </c>
      <c r="Q64" s="2">
        <v>53</v>
      </c>
      <c r="R64" s="2">
        <v>98</v>
      </c>
      <c r="S64" s="2">
        <v>4</v>
      </c>
      <c r="T64" s="2">
        <v>19</v>
      </c>
      <c r="U64" s="2">
        <v>117</v>
      </c>
      <c r="V64" s="5">
        <v>35</v>
      </c>
      <c r="W64" s="11">
        <f t="shared" si="1"/>
        <v>1082</v>
      </c>
    </row>
    <row r="65" spans="1:23" x14ac:dyDescent="0.3">
      <c r="A65" s="72">
        <v>43191</v>
      </c>
      <c r="B65" s="2">
        <v>4</v>
      </c>
      <c r="C65" s="2">
        <v>170</v>
      </c>
      <c r="D65" s="2">
        <v>70</v>
      </c>
      <c r="E65" s="2">
        <v>2</v>
      </c>
      <c r="F65" s="2">
        <v>66</v>
      </c>
      <c r="G65" s="2">
        <v>145</v>
      </c>
      <c r="H65" s="2">
        <v>79</v>
      </c>
      <c r="I65" s="2">
        <v>32</v>
      </c>
      <c r="J65" s="2">
        <v>45</v>
      </c>
      <c r="K65" s="2">
        <v>50</v>
      </c>
      <c r="L65" s="2">
        <v>55</v>
      </c>
      <c r="M65" s="2">
        <v>65</v>
      </c>
      <c r="N65" s="2">
        <v>36</v>
      </c>
      <c r="O65" s="2">
        <v>92</v>
      </c>
      <c r="P65" s="2">
        <v>9</v>
      </c>
      <c r="Q65" s="2">
        <v>45</v>
      </c>
      <c r="R65" s="2">
        <v>96</v>
      </c>
      <c r="S65" s="2">
        <v>1</v>
      </c>
      <c r="T65" s="2">
        <v>8</v>
      </c>
      <c r="U65" s="2">
        <v>2</v>
      </c>
      <c r="V65" s="5">
        <v>91</v>
      </c>
      <c r="W65" s="11">
        <f t="shared" si="1"/>
        <v>1163</v>
      </c>
    </row>
    <row r="66" spans="1:23" x14ac:dyDescent="0.3">
      <c r="A66" s="72">
        <v>43221</v>
      </c>
      <c r="B66" s="2">
        <v>40</v>
      </c>
      <c r="C66" s="2">
        <v>13</v>
      </c>
      <c r="D66" s="2">
        <v>75</v>
      </c>
      <c r="E66" s="2">
        <v>0</v>
      </c>
      <c r="F66" s="2">
        <v>58</v>
      </c>
      <c r="G66" s="2">
        <v>110</v>
      </c>
      <c r="H66" s="2">
        <v>78</v>
      </c>
      <c r="I66" s="2">
        <v>24</v>
      </c>
      <c r="J66" s="2">
        <v>29</v>
      </c>
      <c r="K66" s="2">
        <v>34</v>
      </c>
      <c r="L66" s="2">
        <v>85</v>
      </c>
      <c r="M66" s="2">
        <v>92</v>
      </c>
      <c r="N66" s="2">
        <v>31</v>
      </c>
      <c r="O66" s="2">
        <v>111</v>
      </c>
      <c r="P66" s="2">
        <v>108</v>
      </c>
      <c r="Q66" s="2">
        <v>81</v>
      </c>
      <c r="R66" s="2">
        <v>173</v>
      </c>
      <c r="S66" s="2">
        <v>4</v>
      </c>
      <c r="T66" s="2">
        <v>16</v>
      </c>
      <c r="U66" s="2">
        <v>314</v>
      </c>
      <c r="V66" s="5">
        <v>54</v>
      </c>
      <c r="W66" s="11">
        <f t="shared" ref="W66:W100" si="2">SUM(B66:V66)</f>
        <v>1530</v>
      </c>
    </row>
    <row r="67" spans="1:23" x14ac:dyDescent="0.3">
      <c r="A67" s="72">
        <v>43252</v>
      </c>
      <c r="B67" s="2">
        <v>67</v>
      </c>
      <c r="C67" s="2">
        <v>12</v>
      </c>
      <c r="D67" s="2">
        <v>74</v>
      </c>
      <c r="E67" s="2">
        <v>0</v>
      </c>
      <c r="F67" s="2">
        <v>55</v>
      </c>
      <c r="G67" s="2">
        <v>104</v>
      </c>
      <c r="H67" s="2">
        <v>98</v>
      </c>
      <c r="I67" s="2">
        <v>12</v>
      </c>
      <c r="J67" s="2">
        <v>13</v>
      </c>
      <c r="K67" s="2">
        <v>32</v>
      </c>
      <c r="L67" s="2">
        <v>70</v>
      </c>
      <c r="M67" s="2">
        <v>21</v>
      </c>
      <c r="N67" s="2">
        <v>55</v>
      </c>
      <c r="O67" s="2">
        <v>53</v>
      </c>
      <c r="P67" s="2">
        <v>40</v>
      </c>
      <c r="Q67" s="2">
        <v>67</v>
      </c>
      <c r="R67" s="2">
        <v>106</v>
      </c>
      <c r="S67" s="2">
        <v>5</v>
      </c>
      <c r="T67" s="2">
        <v>24</v>
      </c>
      <c r="U67" s="2">
        <v>10</v>
      </c>
      <c r="V67" s="5">
        <v>83</v>
      </c>
      <c r="W67" s="11">
        <f t="shared" si="2"/>
        <v>1001</v>
      </c>
    </row>
    <row r="68" spans="1:23" x14ac:dyDescent="0.3">
      <c r="A68" s="72">
        <v>43282</v>
      </c>
      <c r="B68" s="2">
        <v>74</v>
      </c>
      <c r="C68" s="2">
        <v>7</v>
      </c>
      <c r="D68" s="2">
        <v>81</v>
      </c>
      <c r="E68" s="2">
        <v>1</v>
      </c>
      <c r="F68" s="2">
        <v>105</v>
      </c>
      <c r="G68" s="2">
        <v>71</v>
      </c>
      <c r="H68" s="2">
        <v>68</v>
      </c>
      <c r="I68" s="2">
        <v>18</v>
      </c>
      <c r="J68" s="2">
        <v>17</v>
      </c>
      <c r="K68" s="2">
        <v>151</v>
      </c>
      <c r="L68" s="2">
        <v>30</v>
      </c>
      <c r="M68" s="2">
        <v>30</v>
      </c>
      <c r="N68" s="2">
        <v>42</v>
      </c>
      <c r="O68" s="2">
        <v>105</v>
      </c>
      <c r="P68" s="2">
        <v>5</v>
      </c>
      <c r="Q68" s="2">
        <v>54</v>
      </c>
      <c r="R68" s="2">
        <v>152</v>
      </c>
      <c r="S68" s="2">
        <v>6</v>
      </c>
      <c r="T68" s="2">
        <v>14</v>
      </c>
      <c r="U68" s="2">
        <v>175</v>
      </c>
      <c r="V68" s="5">
        <v>44</v>
      </c>
      <c r="W68" s="11">
        <f t="shared" si="2"/>
        <v>1250</v>
      </c>
    </row>
    <row r="69" spans="1:23" x14ac:dyDescent="0.3">
      <c r="A69" s="72">
        <v>43313</v>
      </c>
      <c r="B69" s="2">
        <v>17</v>
      </c>
      <c r="C69" s="2">
        <v>44</v>
      </c>
      <c r="D69" s="2">
        <v>54</v>
      </c>
      <c r="E69" s="2">
        <v>0</v>
      </c>
      <c r="F69" s="2">
        <v>43</v>
      </c>
      <c r="G69" s="2">
        <v>90</v>
      </c>
      <c r="H69" s="2">
        <v>103</v>
      </c>
      <c r="I69" s="2">
        <v>96</v>
      </c>
      <c r="J69" s="2">
        <v>85</v>
      </c>
      <c r="K69" s="2">
        <v>40</v>
      </c>
      <c r="L69" s="2">
        <v>61</v>
      </c>
      <c r="M69" s="2">
        <v>40</v>
      </c>
      <c r="N69" s="2">
        <v>33</v>
      </c>
      <c r="O69" s="2">
        <v>97</v>
      </c>
      <c r="P69" s="2">
        <v>32</v>
      </c>
      <c r="Q69" s="2">
        <v>87</v>
      </c>
      <c r="R69" s="2">
        <v>213</v>
      </c>
      <c r="S69" s="2">
        <v>4</v>
      </c>
      <c r="T69" s="2">
        <v>16</v>
      </c>
      <c r="U69" s="2">
        <v>52</v>
      </c>
      <c r="V69" s="5">
        <v>91</v>
      </c>
      <c r="W69" s="11">
        <f t="shared" si="2"/>
        <v>1298</v>
      </c>
    </row>
    <row r="70" spans="1:23" x14ac:dyDescent="0.3">
      <c r="A70" s="72">
        <v>43344</v>
      </c>
      <c r="B70" s="2">
        <v>41</v>
      </c>
      <c r="C70" s="2">
        <v>87</v>
      </c>
      <c r="D70" s="2">
        <v>43</v>
      </c>
      <c r="E70" s="2">
        <v>1</v>
      </c>
      <c r="F70" s="2">
        <v>30</v>
      </c>
      <c r="G70" s="2">
        <v>81</v>
      </c>
      <c r="H70" s="2">
        <v>54</v>
      </c>
      <c r="I70" s="2">
        <v>22</v>
      </c>
      <c r="J70" s="2">
        <v>16</v>
      </c>
      <c r="K70" s="2">
        <v>28</v>
      </c>
      <c r="L70" s="2">
        <v>57</v>
      </c>
      <c r="M70" s="2">
        <v>27</v>
      </c>
      <c r="N70" s="2">
        <v>14</v>
      </c>
      <c r="O70" s="2">
        <v>115</v>
      </c>
      <c r="P70" s="2">
        <v>11</v>
      </c>
      <c r="Q70" s="2">
        <v>67</v>
      </c>
      <c r="R70" s="2">
        <v>55</v>
      </c>
      <c r="S70" s="2">
        <v>4</v>
      </c>
      <c r="T70" s="2">
        <v>11</v>
      </c>
      <c r="U70" s="2">
        <v>56</v>
      </c>
      <c r="V70" s="5">
        <v>34</v>
      </c>
      <c r="W70" s="11">
        <f t="shared" si="2"/>
        <v>854</v>
      </c>
    </row>
    <row r="71" spans="1:23" x14ac:dyDescent="0.3">
      <c r="A71" s="72">
        <v>43374</v>
      </c>
      <c r="B71" s="2">
        <v>58</v>
      </c>
      <c r="C71" s="2">
        <v>14</v>
      </c>
      <c r="D71" s="2">
        <v>69</v>
      </c>
      <c r="E71" s="2">
        <v>0</v>
      </c>
      <c r="F71" s="2">
        <v>125</v>
      </c>
      <c r="G71" s="2">
        <v>94</v>
      </c>
      <c r="H71" s="2">
        <v>56</v>
      </c>
      <c r="I71" s="2">
        <v>25</v>
      </c>
      <c r="J71" s="2">
        <v>34</v>
      </c>
      <c r="K71" s="2">
        <v>52</v>
      </c>
      <c r="L71" s="2">
        <v>40</v>
      </c>
      <c r="M71" s="2">
        <v>24</v>
      </c>
      <c r="N71" s="2">
        <v>45</v>
      </c>
      <c r="O71" s="2">
        <v>110</v>
      </c>
      <c r="P71" s="2">
        <v>38</v>
      </c>
      <c r="Q71" s="2">
        <v>86</v>
      </c>
      <c r="R71" s="2">
        <v>109</v>
      </c>
      <c r="S71" s="2">
        <v>5</v>
      </c>
      <c r="T71" s="2">
        <v>31</v>
      </c>
      <c r="U71" s="2">
        <v>12</v>
      </c>
      <c r="V71" s="5">
        <v>50</v>
      </c>
      <c r="W71" s="11">
        <f t="shared" si="2"/>
        <v>1077</v>
      </c>
    </row>
    <row r="72" spans="1:23" x14ac:dyDescent="0.3">
      <c r="A72" s="72">
        <v>43405</v>
      </c>
      <c r="B72" s="2">
        <v>43</v>
      </c>
      <c r="C72" s="2">
        <v>16</v>
      </c>
      <c r="D72" s="2">
        <v>53</v>
      </c>
      <c r="E72" s="2">
        <v>1</v>
      </c>
      <c r="F72" s="2">
        <v>112</v>
      </c>
      <c r="G72" s="2">
        <v>99</v>
      </c>
      <c r="H72" s="2">
        <v>74</v>
      </c>
      <c r="I72" s="2">
        <v>32</v>
      </c>
      <c r="J72" s="2">
        <v>63</v>
      </c>
      <c r="K72" s="2">
        <v>35</v>
      </c>
      <c r="L72" s="2">
        <v>77</v>
      </c>
      <c r="M72" s="2">
        <v>45</v>
      </c>
      <c r="N72" s="2">
        <v>76</v>
      </c>
      <c r="O72" s="2">
        <v>80</v>
      </c>
      <c r="P72" s="2">
        <v>28</v>
      </c>
      <c r="Q72" s="2">
        <v>68</v>
      </c>
      <c r="R72" s="2">
        <v>125</v>
      </c>
      <c r="S72" s="2">
        <v>3</v>
      </c>
      <c r="T72" s="2">
        <v>13</v>
      </c>
      <c r="U72" s="2">
        <v>57</v>
      </c>
      <c r="V72" s="5">
        <v>72</v>
      </c>
      <c r="W72" s="11">
        <f t="shared" si="2"/>
        <v>1172</v>
      </c>
    </row>
    <row r="73" spans="1:23" x14ac:dyDescent="0.3">
      <c r="A73" s="72">
        <v>43435</v>
      </c>
      <c r="B73" s="2">
        <v>44</v>
      </c>
      <c r="C73" s="2">
        <v>13</v>
      </c>
      <c r="D73" s="2">
        <v>58</v>
      </c>
      <c r="E73" s="2">
        <v>1</v>
      </c>
      <c r="F73" s="2">
        <v>50</v>
      </c>
      <c r="G73" s="2">
        <v>60</v>
      </c>
      <c r="H73" s="2">
        <v>47</v>
      </c>
      <c r="I73" s="2">
        <v>36</v>
      </c>
      <c r="J73" s="2">
        <v>39</v>
      </c>
      <c r="K73" s="2">
        <v>47</v>
      </c>
      <c r="L73" s="2">
        <v>182</v>
      </c>
      <c r="M73" s="2">
        <v>17</v>
      </c>
      <c r="N73" s="2">
        <v>28</v>
      </c>
      <c r="O73" s="2">
        <v>36</v>
      </c>
      <c r="P73" s="2">
        <v>17</v>
      </c>
      <c r="Q73" s="2">
        <v>59</v>
      </c>
      <c r="R73" s="2">
        <v>70</v>
      </c>
      <c r="S73" s="2">
        <v>1</v>
      </c>
      <c r="T73" s="2">
        <v>5</v>
      </c>
      <c r="U73" s="2">
        <v>104</v>
      </c>
      <c r="V73" s="5">
        <v>24</v>
      </c>
      <c r="W73" s="11">
        <f t="shared" si="2"/>
        <v>938</v>
      </c>
    </row>
    <row r="74" spans="1:23" x14ac:dyDescent="0.3">
      <c r="A74" s="72">
        <v>43466</v>
      </c>
      <c r="B74" s="2">
        <v>63</v>
      </c>
      <c r="C74" s="2">
        <v>10</v>
      </c>
      <c r="D74" s="2">
        <v>62</v>
      </c>
      <c r="E74" s="2">
        <v>0</v>
      </c>
      <c r="F74" s="2">
        <v>34</v>
      </c>
      <c r="G74" s="2">
        <v>41</v>
      </c>
      <c r="H74" s="2">
        <v>60</v>
      </c>
      <c r="I74" s="2">
        <v>21</v>
      </c>
      <c r="J74" s="2">
        <v>87</v>
      </c>
      <c r="K74" s="2">
        <v>12</v>
      </c>
      <c r="L74" s="2">
        <v>87</v>
      </c>
      <c r="M74" s="2">
        <v>71</v>
      </c>
      <c r="N74" s="2">
        <v>7</v>
      </c>
      <c r="O74" s="2">
        <v>125</v>
      </c>
      <c r="P74" s="2">
        <v>61</v>
      </c>
      <c r="Q74" s="2">
        <v>100</v>
      </c>
      <c r="R74" s="2">
        <v>84</v>
      </c>
      <c r="S74" s="2">
        <v>9</v>
      </c>
      <c r="T74" s="2">
        <v>8</v>
      </c>
      <c r="U74" s="2">
        <v>144</v>
      </c>
      <c r="V74" s="5">
        <v>42</v>
      </c>
      <c r="W74" s="11">
        <f t="shared" si="2"/>
        <v>1128</v>
      </c>
    </row>
    <row r="75" spans="1:23" x14ac:dyDescent="0.3">
      <c r="A75" s="72">
        <v>43497</v>
      </c>
      <c r="B75" s="2">
        <v>96</v>
      </c>
      <c r="C75" s="2">
        <v>110</v>
      </c>
      <c r="D75" s="2">
        <v>101</v>
      </c>
      <c r="E75" s="2">
        <v>0</v>
      </c>
      <c r="F75" s="2">
        <v>53</v>
      </c>
      <c r="G75" s="2">
        <v>77</v>
      </c>
      <c r="H75" s="2">
        <v>92</v>
      </c>
      <c r="I75" s="2">
        <v>12</v>
      </c>
      <c r="J75" s="2">
        <v>154</v>
      </c>
      <c r="K75" s="2">
        <v>10</v>
      </c>
      <c r="L75" s="2">
        <v>133</v>
      </c>
      <c r="M75" s="2">
        <v>129</v>
      </c>
      <c r="N75" s="2">
        <v>27</v>
      </c>
      <c r="O75" s="2">
        <v>133</v>
      </c>
      <c r="P75" s="2">
        <v>26</v>
      </c>
      <c r="Q75" s="2">
        <v>59</v>
      </c>
      <c r="R75" s="2">
        <v>74</v>
      </c>
      <c r="S75" s="2">
        <v>5</v>
      </c>
      <c r="T75" s="2">
        <v>19</v>
      </c>
      <c r="U75" s="2">
        <v>6</v>
      </c>
      <c r="V75" s="5">
        <v>38</v>
      </c>
      <c r="W75" s="11">
        <f t="shared" si="2"/>
        <v>1354</v>
      </c>
    </row>
    <row r="76" spans="1:23" x14ac:dyDescent="0.3">
      <c r="A76" s="72">
        <v>43525</v>
      </c>
      <c r="B76" s="2">
        <v>16</v>
      </c>
      <c r="C76" s="2">
        <v>14</v>
      </c>
      <c r="D76" s="2">
        <v>72</v>
      </c>
      <c r="E76" s="2">
        <v>1</v>
      </c>
      <c r="F76" s="2">
        <v>36</v>
      </c>
      <c r="G76" s="2">
        <v>109</v>
      </c>
      <c r="H76" s="2">
        <v>54</v>
      </c>
      <c r="I76" s="2">
        <v>75</v>
      </c>
      <c r="J76" s="2">
        <v>47</v>
      </c>
      <c r="K76" s="2">
        <v>15</v>
      </c>
      <c r="L76" s="2">
        <v>76</v>
      </c>
      <c r="M76" s="2">
        <v>36</v>
      </c>
      <c r="N76" s="2">
        <v>36</v>
      </c>
      <c r="O76" s="2">
        <v>125</v>
      </c>
      <c r="P76" s="2">
        <v>17</v>
      </c>
      <c r="Q76" s="2">
        <v>62</v>
      </c>
      <c r="R76" s="2">
        <v>191</v>
      </c>
      <c r="S76" s="2">
        <v>4</v>
      </c>
      <c r="T76" s="2">
        <v>22</v>
      </c>
      <c r="U76" s="2">
        <v>13</v>
      </c>
      <c r="V76" s="5">
        <v>88</v>
      </c>
      <c r="W76" s="11">
        <f t="shared" si="2"/>
        <v>1109</v>
      </c>
    </row>
    <row r="77" spans="1:23" x14ac:dyDescent="0.3">
      <c r="A77" s="72">
        <v>43556</v>
      </c>
      <c r="B77" s="2">
        <v>135</v>
      </c>
      <c r="C77" s="2">
        <v>25</v>
      </c>
      <c r="D77" s="2">
        <v>60</v>
      </c>
      <c r="E77" s="2">
        <v>0</v>
      </c>
      <c r="F77" s="2">
        <v>53</v>
      </c>
      <c r="G77" s="2">
        <v>70</v>
      </c>
      <c r="H77" s="2">
        <v>50</v>
      </c>
      <c r="I77" s="2">
        <v>19</v>
      </c>
      <c r="J77" s="2">
        <v>34</v>
      </c>
      <c r="K77" s="2">
        <v>66</v>
      </c>
      <c r="L77" s="2">
        <v>62</v>
      </c>
      <c r="M77" s="2">
        <v>38</v>
      </c>
      <c r="N77" s="2">
        <v>28</v>
      </c>
      <c r="O77" s="2">
        <v>149</v>
      </c>
      <c r="P77" s="2">
        <v>20</v>
      </c>
      <c r="Q77" s="2">
        <v>76</v>
      </c>
      <c r="R77" s="2">
        <v>62</v>
      </c>
      <c r="S77" s="2">
        <v>1</v>
      </c>
      <c r="T77" s="2">
        <v>19</v>
      </c>
      <c r="U77" s="2">
        <v>10</v>
      </c>
      <c r="V77" s="5">
        <v>66</v>
      </c>
      <c r="W77" s="11">
        <f t="shared" si="2"/>
        <v>1043</v>
      </c>
    </row>
    <row r="78" spans="1:23" x14ac:dyDescent="0.3">
      <c r="A78" s="72">
        <v>43586</v>
      </c>
      <c r="B78" s="2">
        <v>70</v>
      </c>
      <c r="C78" s="2">
        <v>56</v>
      </c>
      <c r="D78" s="2">
        <v>65</v>
      </c>
      <c r="E78" s="2">
        <v>1</v>
      </c>
      <c r="F78" s="2">
        <v>150</v>
      </c>
      <c r="G78" s="2">
        <v>99</v>
      </c>
      <c r="H78" s="2">
        <v>64</v>
      </c>
      <c r="I78" s="2">
        <v>54</v>
      </c>
      <c r="J78" s="2">
        <v>37</v>
      </c>
      <c r="K78" s="2">
        <v>82</v>
      </c>
      <c r="L78" s="2">
        <v>101</v>
      </c>
      <c r="M78" s="2">
        <v>101</v>
      </c>
      <c r="N78" s="2">
        <v>77</v>
      </c>
      <c r="O78" s="2">
        <v>179</v>
      </c>
      <c r="P78" s="2">
        <v>86</v>
      </c>
      <c r="Q78" s="2">
        <v>60</v>
      </c>
      <c r="R78" s="2">
        <v>81</v>
      </c>
      <c r="S78" s="2">
        <v>10</v>
      </c>
      <c r="T78" s="2">
        <v>235</v>
      </c>
      <c r="U78" s="2">
        <v>5</v>
      </c>
      <c r="V78" s="5">
        <v>44</v>
      </c>
      <c r="W78" s="11">
        <f t="shared" si="2"/>
        <v>1657</v>
      </c>
    </row>
    <row r="79" spans="1:23" x14ac:dyDescent="0.3">
      <c r="A79" s="72">
        <v>43617</v>
      </c>
      <c r="B79" s="2">
        <v>177</v>
      </c>
      <c r="C79" s="2">
        <v>43</v>
      </c>
      <c r="D79" s="2">
        <v>56</v>
      </c>
      <c r="E79" s="2">
        <v>0</v>
      </c>
      <c r="F79" s="2">
        <v>55</v>
      </c>
      <c r="G79" s="2">
        <v>95</v>
      </c>
      <c r="H79" s="2">
        <v>61</v>
      </c>
      <c r="I79" s="2">
        <v>44</v>
      </c>
      <c r="J79" s="2">
        <v>26</v>
      </c>
      <c r="K79" s="2">
        <v>77</v>
      </c>
      <c r="L79" s="2">
        <v>137</v>
      </c>
      <c r="M79" s="2">
        <v>23</v>
      </c>
      <c r="N79" s="2">
        <v>19</v>
      </c>
      <c r="O79" s="2">
        <v>114</v>
      </c>
      <c r="P79" s="2">
        <v>14</v>
      </c>
      <c r="Q79" s="2">
        <v>61</v>
      </c>
      <c r="R79" s="2">
        <v>82</v>
      </c>
      <c r="S79" s="2">
        <v>2</v>
      </c>
      <c r="T79" s="2">
        <v>17</v>
      </c>
      <c r="U79" s="2">
        <v>7</v>
      </c>
      <c r="V79" s="5">
        <v>42</v>
      </c>
      <c r="W79" s="11">
        <f t="shared" si="2"/>
        <v>1152</v>
      </c>
    </row>
    <row r="80" spans="1:23" x14ac:dyDescent="0.3">
      <c r="A80" s="72">
        <v>43647</v>
      </c>
      <c r="B80" s="2">
        <v>28</v>
      </c>
      <c r="C80" s="2">
        <v>18</v>
      </c>
      <c r="D80" s="2">
        <v>63</v>
      </c>
      <c r="E80" s="2">
        <v>0</v>
      </c>
      <c r="F80" s="2">
        <v>99</v>
      </c>
      <c r="G80" s="2">
        <v>60</v>
      </c>
      <c r="H80" s="2">
        <v>77</v>
      </c>
      <c r="I80" s="2">
        <v>102</v>
      </c>
      <c r="J80" s="2">
        <v>22</v>
      </c>
      <c r="K80" s="2">
        <v>66</v>
      </c>
      <c r="L80" s="2">
        <v>129</v>
      </c>
      <c r="M80" s="2">
        <v>42</v>
      </c>
      <c r="N80" s="2">
        <v>41</v>
      </c>
      <c r="O80" s="2">
        <v>115</v>
      </c>
      <c r="P80" s="2">
        <v>36</v>
      </c>
      <c r="Q80" s="2">
        <v>79</v>
      </c>
      <c r="R80" s="2">
        <v>82</v>
      </c>
      <c r="S80" s="2">
        <v>4</v>
      </c>
      <c r="T80" s="2">
        <v>21</v>
      </c>
      <c r="U80" s="2">
        <v>333</v>
      </c>
      <c r="V80" s="5">
        <v>37</v>
      </c>
      <c r="W80" s="11">
        <f t="shared" si="2"/>
        <v>1454</v>
      </c>
    </row>
    <row r="81" spans="1:23" x14ac:dyDescent="0.3">
      <c r="A81" s="72">
        <v>43696</v>
      </c>
      <c r="B81" s="2">
        <v>60</v>
      </c>
      <c r="C81" s="2">
        <v>33</v>
      </c>
      <c r="D81" s="2">
        <v>83</v>
      </c>
      <c r="E81" s="2">
        <v>0</v>
      </c>
      <c r="F81" s="2">
        <v>63</v>
      </c>
      <c r="G81" s="2">
        <v>79</v>
      </c>
      <c r="H81" s="2">
        <v>163</v>
      </c>
      <c r="I81" s="2">
        <v>73</v>
      </c>
      <c r="J81" s="2">
        <v>27</v>
      </c>
      <c r="K81" s="2">
        <v>70</v>
      </c>
      <c r="L81" s="2">
        <v>30</v>
      </c>
      <c r="M81" s="2">
        <v>34</v>
      </c>
      <c r="N81" s="2">
        <v>59</v>
      </c>
      <c r="O81" s="2">
        <v>88</v>
      </c>
      <c r="P81" s="2">
        <v>104</v>
      </c>
      <c r="Q81" s="2">
        <v>71</v>
      </c>
      <c r="R81" s="2">
        <v>136</v>
      </c>
      <c r="S81" s="2">
        <v>4</v>
      </c>
      <c r="T81" s="2">
        <v>21</v>
      </c>
      <c r="U81" s="2">
        <v>166</v>
      </c>
      <c r="V81" s="5">
        <v>43</v>
      </c>
      <c r="W81" s="11">
        <f t="shared" si="2"/>
        <v>1407</v>
      </c>
    </row>
    <row r="82" spans="1:23" x14ac:dyDescent="0.3">
      <c r="A82" s="72">
        <v>43709</v>
      </c>
      <c r="B82" s="2">
        <v>28</v>
      </c>
      <c r="C82" s="2">
        <v>27</v>
      </c>
      <c r="D82" s="2">
        <v>47</v>
      </c>
      <c r="E82" s="2">
        <v>1</v>
      </c>
      <c r="F82" s="2">
        <v>126</v>
      </c>
      <c r="G82" s="2">
        <v>51</v>
      </c>
      <c r="H82" s="2">
        <v>132</v>
      </c>
      <c r="I82" s="2">
        <v>32</v>
      </c>
      <c r="J82" s="2">
        <v>23</v>
      </c>
      <c r="K82" s="2">
        <v>91</v>
      </c>
      <c r="L82" s="2">
        <v>69</v>
      </c>
      <c r="M82" s="2">
        <v>23</v>
      </c>
      <c r="N82" s="2">
        <v>34</v>
      </c>
      <c r="O82" s="2">
        <v>57</v>
      </c>
      <c r="P82" s="2">
        <v>13</v>
      </c>
      <c r="Q82" s="2">
        <v>51</v>
      </c>
      <c r="R82" s="2">
        <v>134</v>
      </c>
      <c r="S82" s="2">
        <v>5</v>
      </c>
      <c r="T82" s="2">
        <v>28</v>
      </c>
      <c r="U82" s="2">
        <v>139</v>
      </c>
      <c r="V82" s="5">
        <v>32</v>
      </c>
      <c r="W82" s="11">
        <f t="shared" si="2"/>
        <v>1143</v>
      </c>
    </row>
    <row r="83" spans="1:23" x14ac:dyDescent="0.3">
      <c r="A83" s="72">
        <v>43757</v>
      </c>
      <c r="B83" s="2">
        <v>66</v>
      </c>
      <c r="C83" s="2">
        <v>63</v>
      </c>
      <c r="D83" s="2">
        <v>65</v>
      </c>
      <c r="E83" s="2">
        <v>2</v>
      </c>
      <c r="F83" s="2">
        <v>225</v>
      </c>
      <c r="G83" s="2">
        <v>107</v>
      </c>
      <c r="H83" s="2">
        <v>75</v>
      </c>
      <c r="I83" s="2">
        <v>83</v>
      </c>
      <c r="J83" s="2">
        <v>26</v>
      </c>
      <c r="K83" s="2">
        <v>38</v>
      </c>
      <c r="L83" s="2">
        <v>66</v>
      </c>
      <c r="M83" s="2">
        <v>52</v>
      </c>
      <c r="N83" s="2">
        <v>41</v>
      </c>
      <c r="O83" s="2">
        <v>112</v>
      </c>
      <c r="P83" s="2">
        <v>47</v>
      </c>
      <c r="Q83" s="2">
        <v>88</v>
      </c>
      <c r="R83" s="2">
        <v>69</v>
      </c>
      <c r="S83" s="2">
        <v>6</v>
      </c>
      <c r="T83" s="2">
        <v>61</v>
      </c>
      <c r="U83" s="2">
        <v>33</v>
      </c>
      <c r="V83" s="5">
        <v>36</v>
      </c>
      <c r="W83" s="11">
        <f t="shared" si="2"/>
        <v>1361</v>
      </c>
    </row>
    <row r="84" spans="1:23" x14ac:dyDescent="0.3">
      <c r="A84" s="72">
        <v>43770</v>
      </c>
      <c r="B84" s="2">
        <v>19</v>
      </c>
      <c r="C84" s="2">
        <v>18</v>
      </c>
      <c r="D84" s="2">
        <v>58</v>
      </c>
      <c r="E84" s="2">
        <v>0</v>
      </c>
      <c r="F84" s="2">
        <v>100</v>
      </c>
      <c r="G84" s="2">
        <v>62</v>
      </c>
      <c r="H84" s="2">
        <v>92</v>
      </c>
      <c r="I84" s="2">
        <v>15</v>
      </c>
      <c r="J84" s="2">
        <v>123</v>
      </c>
      <c r="K84" s="2">
        <v>36</v>
      </c>
      <c r="L84" s="2">
        <v>44</v>
      </c>
      <c r="M84" s="2">
        <v>16</v>
      </c>
      <c r="N84" s="2">
        <v>34</v>
      </c>
      <c r="O84" s="2">
        <v>156</v>
      </c>
      <c r="P84" s="2">
        <v>60</v>
      </c>
      <c r="Q84" s="2">
        <v>68</v>
      </c>
      <c r="R84" s="2">
        <v>56</v>
      </c>
      <c r="S84" s="2">
        <v>0</v>
      </c>
      <c r="T84" s="2">
        <v>57</v>
      </c>
      <c r="U84" s="2">
        <v>64</v>
      </c>
      <c r="V84" s="5">
        <v>42</v>
      </c>
      <c r="W84" s="11">
        <f t="shared" si="2"/>
        <v>1120</v>
      </c>
    </row>
    <row r="85" spans="1:23" x14ac:dyDescent="0.3">
      <c r="A85" s="72">
        <v>43800</v>
      </c>
      <c r="B85" s="66">
        <v>86</v>
      </c>
      <c r="C85" s="66">
        <v>16</v>
      </c>
      <c r="D85" s="66">
        <v>62</v>
      </c>
      <c r="E85" s="66">
        <v>0</v>
      </c>
      <c r="F85" s="66">
        <v>142</v>
      </c>
      <c r="G85" s="66">
        <v>66</v>
      </c>
      <c r="H85" s="66">
        <v>83</v>
      </c>
      <c r="I85" s="66">
        <v>45</v>
      </c>
      <c r="J85" s="66">
        <v>83</v>
      </c>
      <c r="K85" s="66">
        <v>34</v>
      </c>
      <c r="L85" s="66">
        <v>117</v>
      </c>
      <c r="M85" s="66">
        <v>21</v>
      </c>
      <c r="N85" s="66">
        <v>31</v>
      </c>
      <c r="O85" s="66">
        <v>82</v>
      </c>
      <c r="P85" s="66">
        <v>36</v>
      </c>
      <c r="Q85" s="66">
        <v>45</v>
      </c>
      <c r="R85" s="66">
        <v>96</v>
      </c>
      <c r="S85" s="66">
        <v>1</v>
      </c>
      <c r="T85" s="66">
        <v>13</v>
      </c>
      <c r="U85" s="2">
        <v>20</v>
      </c>
      <c r="V85" s="71">
        <v>147</v>
      </c>
      <c r="W85" s="11">
        <f t="shared" si="2"/>
        <v>1226</v>
      </c>
    </row>
    <row r="86" spans="1:23" x14ac:dyDescent="0.3">
      <c r="A86" s="72">
        <v>43831</v>
      </c>
      <c r="B86" s="2">
        <v>46</v>
      </c>
      <c r="C86" s="2">
        <v>66</v>
      </c>
      <c r="D86" s="2">
        <v>119</v>
      </c>
      <c r="E86" s="2">
        <v>0</v>
      </c>
      <c r="F86" s="2">
        <v>63</v>
      </c>
      <c r="G86" s="2">
        <v>41</v>
      </c>
      <c r="H86" s="2">
        <v>100</v>
      </c>
      <c r="I86" s="2">
        <v>27</v>
      </c>
      <c r="J86" s="2">
        <v>67</v>
      </c>
      <c r="K86" s="2">
        <v>47</v>
      </c>
      <c r="L86" s="2">
        <v>15</v>
      </c>
      <c r="M86" s="2">
        <v>11</v>
      </c>
      <c r="N86" s="2">
        <v>25</v>
      </c>
      <c r="O86" s="2">
        <v>95</v>
      </c>
      <c r="P86" s="2">
        <v>29</v>
      </c>
      <c r="Q86" s="2">
        <v>54</v>
      </c>
      <c r="R86" s="2">
        <v>54</v>
      </c>
      <c r="S86" s="2">
        <v>1</v>
      </c>
      <c r="T86" s="2">
        <v>44</v>
      </c>
      <c r="U86" s="2">
        <v>6</v>
      </c>
      <c r="V86" s="5">
        <v>40</v>
      </c>
      <c r="W86" s="11">
        <f t="shared" si="2"/>
        <v>950</v>
      </c>
    </row>
    <row r="87" spans="1:23" x14ac:dyDescent="0.3">
      <c r="A87" s="72">
        <v>43862</v>
      </c>
      <c r="B87" s="2">
        <v>53</v>
      </c>
      <c r="C87" s="2">
        <v>22</v>
      </c>
      <c r="D87" s="2">
        <v>54</v>
      </c>
      <c r="E87" s="2">
        <v>1</v>
      </c>
      <c r="F87" s="2">
        <v>102</v>
      </c>
      <c r="G87" s="2">
        <v>104</v>
      </c>
      <c r="H87" s="2">
        <v>160</v>
      </c>
      <c r="I87" s="2">
        <v>24</v>
      </c>
      <c r="J87" s="2">
        <v>50</v>
      </c>
      <c r="K87" s="2">
        <v>52</v>
      </c>
      <c r="L87" s="2">
        <v>63</v>
      </c>
      <c r="M87" s="2">
        <v>29</v>
      </c>
      <c r="N87" s="2">
        <v>78</v>
      </c>
      <c r="O87" s="2">
        <v>127</v>
      </c>
      <c r="P87" s="2">
        <v>33</v>
      </c>
      <c r="Q87" s="2">
        <v>87</v>
      </c>
      <c r="R87" s="2">
        <v>97</v>
      </c>
      <c r="S87" s="2">
        <v>2</v>
      </c>
      <c r="T87" s="2">
        <v>32</v>
      </c>
      <c r="U87" s="2">
        <v>8</v>
      </c>
      <c r="V87" s="5">
        <v>54</v>
      </c>
      <c r="W87" s="11">
        <f t="shared" si="2"/>
        <v>1232</v>
      </c>
    </row>
    <row r="88" spans="1:23" x14ac:dyDescent="0.3">
      <c r="A88" s="72">
        <v>43891</v>
      </c>
      <c r="B88" s="2">
        <v>40</v>
      </c>
      <c r="C88" s="2">
        <v>51</v>
      </c>
      <c r="D88" s="2">
        <v>65</v>
      </c>
      <c r="E88" s="2">
        <v>1</v>
      </c>
      <c r="F88" s="2">
        <v>61</v>
      </c>
      <c r="G88" s="2">
        <v>133</v>
      </c>
      <c r="H88" s="2">
        <v>120</v>
      </c>
      <c r="I88" s="2">
        <v>25</v>
      </c>
      <c r="J88" s="2">
        <v>23</v>
      </c>
      <c r="K88" s="2">
        <v>71</v>
      </c>
      <c r="L88" s="2">
        <v>91</v>
      </c>
      <c r="M88" s="2">
        <v>19</v>
      </c>
      <c r="N88" s="2">
        <v>62</v>
      </c>
      <c r="O88" s="2">
        <v>106</v>
      </c>
      <c r="P88" s="2">
        <v>23</v>
      </c>
      <c r="Q88" s="2">
        <v>73</v>
      </c>
      <c r="R88" s="2">
        <v>62</v>
      </c>
      <c r="S88" s="2">
        <v>6</v>
      </c>
      <c r="T88" s="2">
        <v>40</v>
      </c>
      <c r="U88" s="2">
        <v>71</v>
      </c>
      <c r="V88" s="5">
        <v>44</v>
      </c>
      <c r="W88" s="11">
        <f t="shared" si="2"/>
        <v>1187</v>
      </c>
    </row>
    <row r="89" spans="1:23" x14ac:dyDescent="0.3">
      <c r="A89" s="72">
        <v>43922</v>
      </c>
      <c r="B89" s="2">
        <v>33</v>
      </c>
      <c r="C89" s="2">
        <v>24</v>
      </c>
      <c r="D89" s="2">
        <v>70</v>
      </c>
      <c r="E89" s="2">
        <v>3</v>
      </c>
      <c r="F89" s="2">
        <v>51</v>
      </c>
      <c r="G89" s="2">
        <v>47</v>
      </c>
      <c r="H89" s="2">
        <v>103</v>
      </c>
      <c r="I89" s="2">
        <v>21</v>
      </c>
      <c r="J89" s="2">
        <v>23</v>
      </c>
      <c r="K89" s="2">
        <v>21</v>
      </c>
      <c r="L89" s="2">
        <v>44</v>
      </c>
      <c r="M89" s="2">
        <v>15</v>
      </c>
      <c r="N89" s="2">
        <v>20</v>
      </c>
      <c r="O89" s="2">
        <v>133</v>
      </c>
      <c r="P89" s="2">
        <v>21</v>
      </c>
      <c r="Q89" s="2">
        <v>106</v>
      </c>
      <c r="R89" s="2">
        <v>76</v>
      </c>
      <c r="S89" s="2">
        <v>7</v>
      </c>
      <c r="T89" s="2">
        <v>33</v>
      </c>
      <c r="U89" s="2">
        <v>6</v>
      </c>
      <c r="V89" s="5">
        <v>37</v>
      </c>
      <c r="W89" s="11">
        <f t="shared" si="2"/>
        <v>894</v>
      </c>
    </row>
    <row r="90" spans="1:23" x14ac:dyDescent="0.3">
      <c r="A90" s="72">
        <v>43952</v>
      </c>
      <c r="B90" s="2">
        <v>97</v>
      </c>
      <c r="C90" s="2">
        <v>19</v>
      </c>
      <c r="D90" s="2">
        <v>84</v>
      </c>
      <c r="E90" s="2">
        <v>1</v>
      </c>
      <c r="F90" s="2">
        <v>117</v>
      </c>
      <c r="G90" s="2">
        <v>84</v>
      </c>
      <c r="H90" s="2">
        <v>101</v>
      </c>
      <c r="I90" s="2">
        <v>21</v>
      </c>
      <c r="J90" s="2">
        <v>16</v>
      </c>
      <c r="K90" s="2">
        <v>21</v>
      </c>
      <c r="L90" s="2">
        <v>54</v>
      </c>
      <c r="M90" s="2">
        <v>31</v>
      </c>
      <c r="N90" s="2">
        <v>66</v>
      </c>
      <c r="O90" s="2">
        <v>120</v>
      </c>
      <c r="P90" s="2">
        <v>32</v>
      </c>
      <c r="Q90" s="2">
        <v>90</v>
      </c>
      <c r="R90" s="2">
        <v>73</v>
      </c>
      <c r="S90" s="2">
        <v>0</v>
      </c>
      <c r="T90" s="2">
        <v>37</v>
      </c>
      <c r="U90" s="2">
        <v>243</v>
      </c>
      <c r="V90" s="5">
        <v>60</v>
      </c>
      <c r="W90" s="11">
        <f t="shared" si="2"/>
        <v>1367</v>
      </c>
    </row>
    <row r="91" spans="1:23" x14ac:dyDescent="0.3">
      <c r="A91" s="72">
        <v>43983</v>
      </c>
      <c r="B91" s="2">
        <v>25</v>
      </c>
      <c r="C91" s="2">
        <v>30</v>
      </c>
      <c r="D91" s="2">
        <v>109</v>
      </c>
      <c r="E91" s="2">
        <v>0</v>
      </c>
      <c r="F91" s="2">
        <v>142</v>
      </c>
      <c r="G91" s="2">
        <v>162</v>
      </c>
      <c r="H91" s="2">
        <v>100</v>
      </c>
      <c r="I91" s="2">
        <v>87</v>
      </c>
      <c r="J91" s="2">
        <v>71</v>
      </c>
      <c r="K91" s="2">
        <v>62</v>
      </c>
      <c r="L91" s="2">
        <v>66</v>
      </c>
      <c r="M91" s="2">
        <v>62</v>
      </c>
      <c r="N91" s="2">
        <v>53</v>
      </c>
      <c r="O91" s="2">
        <v>109</v>
      </c>
      <c r="P91" s="2">
        <v>52</v>
      </c>
      <c r="Q91" s="2">
        <v>83</v>
      </c>
      <c r="R91" s="2">
        <v>101</v>
      </c>
      <c r="S91" s="2">
        <v>5</v>
      </c>
      <c r="T91" s="2">
        <v>49</v>
      </c>
      <c r="U91" s="2">
        <v>1</v>
      </c>
      <c r="V91" s="5">
        <v>70</v>
      </c>
      <c r="W91" s="11">
        <f t="shared" si="2"/>
        <v>1439</v>
      </c>
    </row>
    <row r="92" spans="1:23" x14ac:dyDescent="0.3">
      <c r="A92" s="72">
        <v>44013</v>
      </c>
      <c r="B92" s="2">
        <v>20</v>
      </c>
      <c r="C92" s="2">
        <v>43</v>
      </c>
      <c r="D92" s="2">
        <v>67</v>
      </c>
      <c r="E92" s="2">
        <v>1</v>
      </c>
      <c r="F92" s="2">
        <v>216</v>
      </c>
      <c r="G92" s="2">
        <v>99</v>
      </c>
      <c r="H92" s="2">
        <v>85</v>
      </c>
      <c r="I92" s="2">
        <v>34</v>
      </c>
      <c r="J92" s="2">
        <v>50</v>
      </c>
      <c r="K92" s="2">
        <v>68</v>
      </c>
      <c r="L92" s="2">
        <v>68</v>
      </c>
      <c r="M92" s="2">
        <v>27</v>
      </c>
      <c r="N92" s="2">
        <v>85</v>
      </c>
      <c r="O92" s="2">
        <v>180</v>
      </c>
      <c r="P92" s="2">
        <v>36</v>
      </c>
      <c r="Q92" s="2">
        <v>150</v>
      </c>
      <c r="R92" s="2">
        <v>140</v>
      </c>
      <c r="S92" s="2">
        <v>2</v>
      </c>
      <c r="T92" s="2">
        <v>43</v>
      </c>
      <c r="U92" s="2">
        <v>106</v>
      </c>
      <c r="V92" s="5">
        <v>49</v>
      </c>
      <c r="W92" s="11">
        <f t="shared" si="2"/>
        <v>1569</v>
      </c>
    </row>
    <row r="93" spans="1:23" x14ac:dyDescent="0.3">
      <c r="A93" s="72">
        <v>44044</v>
      </c>
      <c r="B93" s="2">
        <v>16</v>
      </c>
      <c r="C93" s="2">
        <v>22</v>
      </c>
      <c r="D93" s="2">
        <v>97</v>
      </c>
      <c r="E93" s="2">
        <v>0</v>
      </c>
      <c r="F93" s="2">
        <v>184</v>
      </c>
      <c r="G93" s="2">
        <v>141</v>
      </c>
      <c r="H93" s="2">
        <v>99</v>
      </c>
      <c r="I93" s="2">
        <v>80</v>
      </c>
      <c r="J93" s="2">
        <v>32</v>
      </c>
      <c r="K93" s="2">
        <v>42</v>
      </c>
      <c r="L93" s="2">
        <v>81</v>
      </c>
      <c r="M93" s="2">
        <v>40</v>
      </c>
      <c r="N93" s="2">
        <v>63</v>
      </c>
      <c r="O93" s="2">
        <v>120</v>
      </c>
      <c r="P93" s="2">
        <v>34</v>
      </c>
      <c r="Q93" s="2">
        <v>96</v>
      </c>
      <c r="R93" s="2">
        <v>139</v>
      </c>
      <c r="S93" s="2">
        <v>5</v>
      </c>
      <c r="T93" s="2">
        <v>25</v>
      </c>
      <c r="U93" s="2">
        <v>8</v>
      </c>
      <c r="V93" s="5">
        <v>67</v>
      </c>
      <c r="W93" s="11">
        <f t="shared" si="2"/>
        <v>1391</v>
      </c>
    </row>
    <row r="94" spans="1:23" x14ac:dyDescent="0.3">
      <c r="A94" s="72">
        <v>44075</v>
      </c>
      <c r="B94" s="2">
        <v>54</v>
      </c>
      <c r="C94" s="2">
        <v>68</v>
      </c>
      <c r="D94" s="2">
        <v>71</v>
      </c>
      <c r="E94" s="2">
        <v>3</v>
      </c>
      <c r="F94" s="2">
        <v>111</v>
      </c>
      <c r="G94" s="2">
        <v>115</v>
      </c>
      <c r="H94" s="2">
        <v>149</v>
      </c>
      <c r="I94" s="2">
        <v>90</v>
      </c>
      <c r="J94" s="2">
        <v>114</v>
      </c>
      <c r="K94" s="2">
        <v>18</v>
      </c>
      <c r="L94" s="2">
        <v>122</v>
      </c>
      <c r="M94" s="2">
        <v>66</v>
      </c>
      <c r="N94" s="2">
        <v>70</v>
      </c>
      <c r="O94" s="2">
        <v>153</v>
      </c>
      <c r="P94" s="2">
        <v>22</v>
      </c>
      <c r="Q94" s="2">
        <v>126</v>
      </c>
      <c r="R94" s="2">
        <v>150</v>
      </c>
      <c r="S94" s="2">
        <v>3</v>
      </c>
      <c r="T94" s="2">
        <v>35</v>
      </c>
      <c r="U94" s="2">
        <v>96</v>
      </c>
      <c r="V94" s="5">
        <v>98</v>
      </c>
      <c r="W94" s="11">
        <f t="shared" si="2"/>
        <v>1734</v>
      </c>
    </row>
    <row r="95" spans="1:23" x14ac:dyDescent="0.3">
      <c r="A95" s="72">
        <v>44105</v>
      </c>
      <c r="B95" s="2">
        <v>54</v>
      </c>
      <c r="C95" s="2">
        <v>19</v>
      </c>
      <c r="D95" s="2">
        <v>76</v>
      </c>
      <c r="E95" s="2">
        <v>0</v>
      </c>
      <c r="F95" s="2">
        <v>171</v>
      </c>
      <c r="G95" s="2">
        <v>78</v>
      </c>
      <c r="H95" s="2">
        <v>112</v>
      </c>
      <c r="I95" s="2">
        <v>40</v>
      </c>
      <c r="J95" s="2">
        <v>73</v>
      </c>
      <c r="K95" s="2">
        <v>67</v>
      </c>
      <c r="L95" s="2">
        <v>135</v>
      </c>
      <c r="M95" s="2">
        <v>25</v>
      </c>
      <c r="N95" s="2">
        <v>111</v>
      </c>
      <c r="O95" s="2">
        <v>121</v>
      </c>
      <c r="P95" s="2">
        <v>66</v>
      </c>
      <c r="Q95" s="2">
        <v>119</v>
      </c>
      <c r="R95" s="2">
        <v>191</v>
      </c>
      <c r="S95" s="2">
        <v>6</v>
      </c>
      <c r="T95" s="2">
        <v>25</v>
      </c>
      <c r="U95" s="2">
        <v>6</v>
      </c>
      <c r="V95" s="5">
        <v>68</v>
      </c>
      <c r="W95" s="11">
        <f t="shared" si="2"/>
        <v>1563</v>
      </c>
    </row>
    <row r="96" spans="1:23" x14ac:dyDescent="0.3">
      <c r="A96" s="72">
        <v>44136</v>
      </c>
      <c r="B96" s="2">
        <v>69</v>
      </c>
      <c r="C96" s="2">
        <v>18</v>
      </c>
      <c r="D96" s="2">
        <v>92</v>
      </c>
      <c r="E96" s="2">
        <v>4</v>
      </c>
      <c r="F96" s="2">
        <v>177</v>
      </c>
      <c r="G96" s="2">
        <v>71</v>
      </c>
      <c r="H96" s="2">
        <v>206</v>
      </c>
      <c r="I96" s="2">
        <v>40</v>
      </c>
      <c r="J96" s="2">
        <v>75</v>
      </c>
      <c r="K96" s="2">
        <v>78</v>
      </c>
      <c r="L96" s="2">
        <v>175</v>
      </c>
      <c r="M96" s="2">
        <v>58</v>
      </c>
      <c r="N96" s="2">
        <v>93</v>
      </c>
      <c r="O96" s="2">
        <v>139</v>
      </c>
      <c r="P96" s="2">
        <v>61</v>
      </c>
      <c r="Q96" s="2">
        <v>95</v>
      </c>
      <c r="R96" s="2">
        <v>81</v>
      </c>
      <c r="S96" s="2">
        <v>5</v>
      </c>
      <c r="T96" s="2">
        <v>25</v>
      </c>
      <c r="U96" s="2">
        <v>131</v>
      </c>
      <c r="V96" s="5">
        <v>47</v>
      </c>
      <c r="W96" s="11">
        <f t="shared" si="2"/>
        <v>1740</v>
      </c>
    </row>
    <row r="97" spans="1:23" x14ac:dyDescent="0.3">
      <c r="A97" s="72">
        <v>44166</v>
      </c>
      <c r="B97" s="2">
        <v>65</v>
      </c>
      <c r="C97" s="2">
        <v>21</v>
      </c>
      <c r="D97" s="2">
        <v>70</v>
      </c>
      <c r="E97" s="2">
        <v>0</v>
      </c>
      <c r="F97" s="2">
        <v>96</v>
      </c>
      <c r="G97" s="2">
        <v>62</v>
      </c>
      <c r="H97" s="2">
        <v>268</v>
      </c>
      <c r="I97" s="2">
        <v>47</v>
      </c>
      <c r="J97" s="2">
        <v>30</v>
      </c>
      <c r="K97" s="2">
        <v>48</v>
      </c>
      <c r="L97" s="2">
        <v>155</v>
      </c>
      <c r="M97" s="2">
        <v>30</v>
      </c>
      <c r="N97" s="2">
        <v>122</v>
      </c>
      <c r="O97" s="2">
        <v>165</v>
      </c>
      <c r="P97" s="2">
        <v>24</v>
      </c>
      <c r="Q97" s="2">
        <v>106</v>
      </c>
      <c r="R97" s="2">
        <v>47</v>
      </c>
      <c r="S97" s="2">
        <v>2</v>
      </c>
      <c r="T97" s="2">
        <v>14</v>
      </c>
      <c r="U97" s="2">
        <v>161</v>
      </c>
      <c r="V97" s="5">
        <v>56</v>
      </c>
      <c r="W97" s="11">
        <f t="shared" si="2"/>
        <v>1589</v>
      </c>
    </row>
    <row r="98" spans="1:23" x14ac:dyDescent="0.3">
      <c r="A98" s="72">
        <v>44197</v>
      </c>
      <c r="B98" s="2">
        <v>110</v>
      </c>
      <c r="C98" s="2">
        <v>21</v>
      </c>
      <c r="D98" s="2">
        <v>77</v>
      </c>
      <c r="E98" s="2">
        <v>0</v>
      </c>
      <c r="F98" s="2">
        <v>149</v>
      </c>
      <c r="G98" s="2">
        <v>86</v>
      </c>
      <c r="H98" s="2">
        <v>86</v>
      </c>
      <c r="I98" s="2">
        <v>133</v>
      </c>
      <c r="J98" s="2">
        <v>69</v>
      </c>
      <c r="K98" s="2">
        <v>22</v>
      </c>
      <c r="L98" s="2">
        <v>31</v>
      </c>
      <c r="M98" s="2">
        <v>42</v>
      </c>
      <c r="N98" s="2">
        <v>24</v>
      </c>
      <c r="O98" s="2">
        <v>92</v>
      </c>
      <c r="P98" s="2">
        <v>13</v>
      </c>
      <c r="Q98" s="2">
        <v>67</v>
      </c>
      <c r="R98" s="2">
        <v>41</v>
      </c>
      <c r="S98" s="2">
        <v>7</v>
      </c>
      <c r="T98" s="2">
        <v>17</v>
      </c>
      <c r="U98" s="2">
        <v>281</v>
      </c>
      <c r="V98" s="5">
        <v>42</v>
      </c>
      <c r="W98" s="11">
        <f t="shared" si="2"/>
        <v>1410</v>
      </c>
    </row>
    <row r="99" spans="1:23" x14ac:dyDescent="0.3">
      <c r="A99" s="72">
        <v>44228</v>
      </c>
      <c r="B99" s="2">
        <v>24</v>
      </c>
      <c r="C99" s="2">
        <v>24</v>
      </c>
      <c r="D99" s="2">
        <v>109</v>
      </c>
      <c r="E99" s="2">
        <v>0</v>
      </c>
      <c r="F99" s="2">
        <v>96</v>
      </c>
      <c r="G99" s="2">
        <v>78</v>
      </c>
      <c r="H99" s="2">
        <v>123</v>
      </c>
      <c r="I99" s="2">
        <v>44</v>
      </c>
      <c r="J99" s="2">
        <v>51</v>
      </c>
      <c r="K99" s="2">
        <v>66</v>
      </c>
      <c r="L99" s="2">
        <v>94</v>
      </c>
      <c r="M99" s="2">
        <v>30</v>
      </c>
      <c r="N99" s="2">
        <v>45</v>
      </c>
      <c r="O99" s="2">
        <v>98</v>
      </c>
      <c r="P99" s="2">
        <v>74</v>
      </c>
      <c r="Q99" s="2">
        <v>81</v>
      </c>
      <c r="R99" s="2">
        <v>72</v>
      </c>
      <c r="S99" s="2">
        <v>3</v>
      </c>
      <c r="T99" s="2">
        <v>8</v>
      </c>
      <c r="U99" s="2">
        <v>16</v>
      </c>
      <c r="V99" s="5">
        <v>40</v>
      </c>
      <c r="W99" s="11">
        <f t="shared" si="2"/>
        <v>1176</v>
      </c>
    </row>
    <row r="100" spans="1:23" x14ac:dyDescent="0.3">
      <c r="A100" s="72">
        <v>44256</v>
      </c>
      <c r="B100" s="2">
        <v>48</v>
      </c>
      <c r="C100" s="2">
        <v>54</v>
      </c>
      <c r="D100" s="2">
        <v>111</v>
      </c>
      <c r="E100" s="2">
        <v>2</v>
      </c>
      <c r="F100" s="2">
        <v>170</v>
      </c>
      <c r="G100" s="2">
        <v>166</v>
      </c>
      <c r="H100" s="2">
        <v>164</v>
      </c>
      <c r="I100" s="2">
        <v>72</v>
      </c>
      <c r="J100" s="2">
        <v>34</v>
      </c>
      <c r="K100" s="2">
        <v>95</v>
      </c>
      <c r="L100" s="2">
        <v>125</v>
      </c>
      <c r="M100" s="2">
        <v>39</v>
      </c>
      <c r="N100" s="2">
        <v>51</v>
      </c>
      <c r="O100" s="2">
        <v>124</v>
      </c>
      <c r="P100" s="2">
        <v>39</v>
      </c>
      <c r="Q100" s="2">
        <v>76</v>
      </c>
      <c r="R100" s="2">
        <v>94</v>
      </c>
      <c r="S100" s="2">
        <v>8</v>
      </c>
      <c r="T100" s="2">
        <v>11</v>
      </c>
      <c r="U100" s="2">
        <v>28</v>
      </c>
      <c r="V100" s="5">
        <v>111</v>
      </c>
      <c r="W100" s="11">
        <f t="shared" si="2"/>
        <v>1622</v>
      </c>
    </row>
    <row r="101" spans="1:23" x14ac:dyDescent="0.3">
      <c r="A101" s="72">
        <v>44287</v>
      </c>
      <c r="B101" s="2">
        <v>41</v>
      </c>
      <c r="C101" s="2">
        <v>68</v>
      </c>
      <c r="D101" s="2">
        <v>96</v>
      </c>
      <c r="E101" s="2">
        <v>4</v>
      </c>
      <c r="F101" s="2">
        <v>178</v>
      </c>
      <c r="G101" s="2">
        <v>193</v>
      </c>
      <c r="H101" s="2">
        <v>83</v>
      </c>
      <c r="I101" s="2">
        <v>48</v>
      </c>
      <c r="J101" s="2">
        <v>50</v>
      </c>
      <c r="K101" s="2">
        <v>100</v>
      </c>
      <c r="L101" s="2">
        <v>72</v>
      </c>
      <c r="M101" s="2">
        <v>27</v>
      </c>
      <c r="N101" s="2">
        <v>76</v>
      </c>
      <c r="O101" s="2">
        <v>79</v>
      </c>
      <c r="P101" s="2">
        <v>104</v>
      </c>
      <c r="Q101" s="2">
        <v>112</v>
      </c>
      <c r="R101" s="2">
        <v>219</v>
      </c>
      <c r="S101" s="2">
        <v>3</v>
      </c>
      <c r="T101" s="2">
        <v>7</v>
      </c>
      <c r="U101" s="2">
        <v>6</v>
      </c>
      <c r="V101" s="5">
        <v>57</v>
      </c>
      <c r="W101" s="11">
        <f t="shared" ref="W101:W106" si="3">SUM(B101:V101)</f>
        <v>1623</v>
      </c>
    </row>
    <row r="102" spans="1:23" x14ac:dyDescent="0.3">
      <c r="A102" s="72">
        <v>44317</v>
      </c>
      <c r="B102" s="2">
        <v>74</v>
      </c>
      <c r="C102" s="2">
        <v>24</v>
      </c>
      <c r="D102" s="2">
        <v>135</v>
      </c>
      <c r="E102" s="2">
        <v>2</v>
      </c>
      <c r="F102" s="2">
        <v>185</v>
      </c>
      <c r="G102" s="2">
        <v>122</v>
      </c>
      <c r="H102" s="2">
        <v>201</v>
      </c>
      <c r="I102" s="2">
        <v>21</v>
      </c>
      <c r="J102" s="2">
        <v>58</v>
      </c>
      <c r="K102" s="2">
        <v>93</v>
      </c>
      <c r="L102" s="2">
        <v>89</v>
      </c>
      <c r="M102" s="2">
        <v>77</v>
      </c>
      <c r="N102" s="2">
        <v>110</v>
      </c>
      <c r="O102" s="2">
        <v>81</v>
      </c>
      <c r="P102" s="2">
        <v>42</v>
      </c>
      <c r="Q102" s="2">
        <v>116</v>
      </c>
      <c r="R102" s="2">
        <v>150</v>
      </c>
      <c r="S102" s="2">
        <v>2</v>
      </c>
      <c r="T102" s="2">
        <v>14</v>
      </c>
      <c r="U102" s="2">
        <v>11</v>
      </c>
      <c r="V102" s="5">
        <v>101</v>
      </c>
      <c r="W102" s="11">
        <f t="shared" si="3"/>
        <v>1708</v>
      </c>
    </row>
    <row r="103" spans="1:23" x14ac:dyDescent="0.3">
      <c r="A103" s="72">
        <v>44348</v>
      </c>
      <c r="B103" s="2">
        <v>90</v>
      </c>
      <c r="C103" s="2">
        <v>152</v>
      </c>
      <c r="D103" s="2">
        <v>119</v>
      </c>
      <c r="E103" s="2">
        <v>1</v>
      </c>
      <c r="F103" s="2">
        <v>250</v>
      </c>
      <c r="G103" s="2">
        <v>129</v>
      </c>
      <c r="H103" s="2">
        <v>132</v>
      </c>
      <c r="I103" s="2">
        <v>184</v>
      </c>
      <c r="J103" s="2">
        <v>71</v>
      </c>
      <c r="K103" s="2">
        <v>103</v>
      </c>
      <c r="L103" s="2">
        <v>64</v>
      </c>
      <c r="M103" s="2">
        <v>32</v>
      </c>
      <c r="N103" s="2">
        <v>78</v>
      </c>
      <c r="O103" s="2">
        <v>113</v>
      </c>
      <c r="P103" s="2">
        <v>73</v>
      </c>
      <c r="Q103" s="2">
        <v>124</v>
      </c>
      <c r="R103" s="2">
        <v>84</v>
      </c>
      <c r="S103" s="2">
        <v>4</v>
      </c>
      <c r="T103" s="2">
        <v>36</v>
      </c>
      <c r="U103" s="2">
        <v>10</v>
      </c>
      <c r="V103" s="5">
        <v>61</v>
      </c>
      <c r="W103" s="11">
        <f t="shared" si="3"/>
        <v>1910</v>
      </c>
    </row>
    <row r="104" spans="1:23" x14ac:dyDescent="0.3">
      <c r="A104" s="72">
        <v>44378</v>
      </c>
      <c r="B104" s="2">
        <v>73</v>
      </c>
      <c r="C104" s="2">
        <v>66</v>
      </c>
      <c r="D104" s="2">
        <v>193</v>
      </c>
      <c r="E104" s="2">
        <v>0</v>
      </c>
      <c r="F104" s="2">
        <v>129</v>
      </c>
      <c r="G104" s="2">
        <v>131</v>
      </c>
      <c r="H104" s="2">
        <v>107</v>
      </c>
      <c r="I104" s="2">
        <v>74</v>
      </c>
      <c r="J104" s="2">
        <v>70</v>
      </c>
      <c r="K104" s="2">
        <v>31</v>
      </c>
      <c r="L104" s="2">
        <v>58</v>
      </c>
      <c r="M104" s="2">
        <v>128</v>
      </c>
      <c r="N104" s="2">
        <v>67</v>
      </c>
      <c r="O104" s="2">
        <v>84</v>
      </c>
      <c r="P104" s="2">
        <v>108</v>
      </c>
      <c r="Q104" s="2">
        <v>118</v>
      </c>
      <c r="R104" s="2">
        <v>91</v>
      </c>
      <c r="S104" s="2">
        <v>3</v>
      </c>
      <c r="T104" s="2">
        <v>29</v>
      </c>
      <c r="U104" s="2">
        <v>67</v>
      </c>
      <c r="V104" s="5">
        <v>64</v>
      </c>
      <c r="W104" s="11">
        <f t="shared" si="3"/>
        <v>1691</v>
      </c>
    </row>
    <row r="105" spans="1:23" x14ac:dyDescent="0.3">
      <c r="A105" s="72">
        <v>44409</v>
      </c>
      <c r="B105" s="2">
        <v>178</v>
      </c>
      <c r="C105" s="2">
        <v>55</v>
      </c>
      <c r="D105" s="2">
        <v>138</v>
      </c>
      <c r="E105" s="2">
        <v>0</v>
      </c>
      <c r="F105" s="2">
        <v>292</v>
      </c>
      <c r="G105" s="2">
        <v>146</v>
      </c>
      <c r="H105" s="2">
        <v>193</v>
      </c>
      <c r="I105" s="2">
        <v>96</v>
      </c>
      <c r="J105" s="2">
        <v>72</v>
      </c>
      <c r="K105" s="2">
        <v>129</v>
      </c>
      <c r="L105" s="2">
        <v>73</v>
      </c>
      <c r="M105" s="2">
        <v>50</v>
      </c>
      <c r="N105" s="2">
        <v>93</v>
      </c>
      <c r="O105" s="2">
        <v>159</v>
      </c>
      <c r="P105" s="2">
        <v>54</v>
      </c>
      <c r="Q105" s="2">
        <v>157</v>
      </c>
      <c r="R105" s="2">
        <v>83</v>
      </c>
      <c r="S105" s="2">
        <v>3</v>
      </c>
      <c r="T105" s="2">
        <v>23</v>
      </c>
      <c r="U105" s="2">
        <v>54</v>
      </c>
      <c r="V105" s="5">
        <v>114</v>
      </c>
      <c r="W105" s="11">
        <f t="shared" si="3"/>
        <v>2162</v>
      </c>
    </row>
    <row r="106" spans="1:23" x14ac:dyDescent="0.3">
      <c r="A106" s="72">
        <v>44440</v>
      </c>
      <c r="B106" s="2">
        <v>36</v>
      </c>
      <c r="C106" s="2">
        <v>41</v>
      </c>
      <c r="D106" s="2">
        <v>81</v>
      </c>
      <c r="E106" s="2">
        <v>1</v>
      </c>
      <c r="F106" s="2">
        <v>158</v>
      </c>
      <c r="G106" s="2">
        <v>101</v>
      </c>
      <c r="H106" s="2">
        <v>98</v>
      </c>
      <c r="I106" s="2">
        <v>120</v>
      </c>
      <c r="J106" s="2">
        <v>86</v>
      </c>
      <c r="K106" s="2">
        <v>64</v>
      </c>
      <c r="L106" s="2">
        <v>106</v>
      </c>
      <c r="M106" s="2">
        <v>64</v>
      </c>
      <c r="N106" s="2">
        <v>56</v>
      </c>
      <c r="O106" s="2">
        <v>89</v>
      </c>
      <c r="P106" s="2">
        <v>60</v>
      </c>
      <c r="Q106" s="2">
        <v>139</v>
      </c>
      <c r="R106" s="2">
        <v>65</v>
      </c>
      <c r="S106" s="2">
        <v>1</v>
      </c>
      <c r="T106" s="2">
        <v>40</v>
      </c>
      <c r="U106" s="2">
        <v>15</v>
      </c>
      <c r="V106" s="5">
        <v>270</v>
      </c>
      <c r="W106" s="11">
        <f t="shared" si="3"/>
        <v>1691</v>
      </c>
    </row>
    <row r="107" spans="1:23" x14ac:dyDescent="0.3">
      <c r="A107" s="72">
        <v>44470</v>
      </c>
      <c r="B107" s="2">
        <v>114</v>
      </c>
      <c r="C107" s="2">
        <v>33</v>
      </c>
      <c r="D107" s="2">
        <v>92</v>
      </c>
      <c r="E107" s="2">
        <v>3</v>
      </c>
      <c r="F107" s="2">
        <v>133</v>
      </c>
      <c r="G107" s="2">
        <v>181</v>
      </c>
      <c r="H107" s="2">
        <v>196</v>
      </c>
      <c r="I107" s="2">
        <v>60</v>
      </c>
      <c r="J107" s="2">
        <v>59</v>
      </c>
      <c r="K107" s="2">
        <v>85</v>
      </c>
      <c r="L107" s="2">
        <v>190</v>
      </c>
      <c r="M107" s="2">
        <v>32</v>
      </c>
      <c r="N107" s="2">
        <v>30</v>
      </c>
      <c r="O107" s="2">
        <v>88</v>
      </c>
      <c r="P107" s="2">
        <v>22</v>
      </c>
      <c r="Q107" s="2">
        <v>144</v>
      </c>
      <c r="R107" s="2">
        <v>66</v>
      </c>
      <c r="S107" s="2">
        <v>4</v>
      </c>
      <c r="T107" s="2">
        <v>33</v>
      </c>
      <c r="U107" s="2">
        <v>6</v>
      </c>
      <c r="V107" s="5">
        <v>43</v>
      </c>
      <c r="W107" s="11">
        <f t="shared" ref="W107:W115" si="4">SUM(B107:V107)</f>
        <v>1614</v>
      </c>
    </row>
    <row r="108" spans="1:23" x14ac:dyDescent="0.3">
      <c r="A108" s="72">
        <v>44501</v>
      </c>
      <c r="B108" s="2">
        <v>76</v>
      </c>
      <c r="C108" s="2">
        <v>73</v>
      </c>
      <c r="D108" s="2">
        <v>105</v>
      </c>
      <c r="E108" s="2">
        <v>2</v>
      </c>
      <c r="F108" s="2">
        <v>222</v>
      </c>
      <c r="G108" s="2">
        <v>154</v>
      </c>
      <c r="H108" s="2">
        <v>166</v>
      </c>
      <c r="I108" s="2">
        <v>146</v>
      </c>
      <c r="J108" s="2">
        <v>80</v>
      </c>
      <c r="K108" s="2">
        <v>75</v>
      </c>
      <c r="L108" s="2">
        <v>248</v>
      </c>
      <c r="M108" s="2">
        <v>48</v>
      </c>
      <c r="N108" s="2">
        <v>76</v>
      </c>
      <c r="O108" s="2">
        <v>90</v>
      </c>
      <c r="P108" s="2">
        <v>76</v>
      </c>
      <c r="Q108" s="2">
        <v>138</v>
      </c>
      <c r="R108" s="2">
        <v>170</v>
      </c>
      <c r="S108" s="2">
        <v>1</v>
      </c>
      <c r="T108" s="2">
        <v>30</v>
      </c>
      <c r="U108" s="2">
        <v>89</v>
      </c>
      <c r="V108" s="5">
        <v>123</v>
      </c>
      <c r="W108" s="11">
        <f t="shared" si="4"/>
        <v>2188</v>
      </c>
    </row>
    <row r="109" spans="1:23" x14ac:dyDescent="0.3">
      <c r="A109" s="72">
        <v>44531</v>
      </c>
      <c r="B109" s="2">
        <v>120</v>
      </c>
      <c r="C109" s="2">
        <v>53</v>
      </c>
      <c r="D109" s="2">
        <v>83</v>
      </c>
      <c r="E109" s="2">
        <v>3</v>
      </c>
      <c r="F109" s="2">
        <v>178</v>
      </c>
      <c r="G109" s="2">
        <v>187</v>
      </c>
      <c r="H109" s="2">
        <v>206</v>
      </c>
      <c r="I109" s="2">
        <v>81</v>
      </c>
      <c r="J109" s="2">
        <v>56</v>
      </c>
      <c r="K109" s="2">
        <v>48</v>
      </c>
      <c r="L109" s="2">
        <v>139</v>
      </c>
      <c r="M109" s="2">
        <v>79</v>
      </c>
      <c r="N109" s="2">
        <v>69</v>
      </c>
      <c r="O109" s="2">
        <v>94</v>
      </c>
      <c r="P109" s="2">
        <v>57</v>
      </c>
      <c r="Q109" s="2">
        <v>108</v>
      </c>
      <c r="R109" s="2">
        <v>64</v>
      </c>
      <c r="S109" s="2">
        <v>2</v>
      </c>
      <c r="T109" s="2">
        <v>31</v>
      </c>
      <c r="U109" s="2">
        <v>21</v>
      </c>
      <c r="V109" s="5">
        <v>55</v>
      </c>
      <c r="W109" s="11">
        <f t="shared" si="4"/>
        <v>1734</v>
      </c>
    </row>
    <row r="110" spans="1:23" x14ac:dyDescent="0.3">
      <c r="A110" s="72">
        <v>44562</v>
      </c>
      <c r="B110" s="2">
        <v>36</v>
      </c>
      <c r="C110" s="2">
        <v>10</v>
      </c>
      <c r="D110" s="2">
        <v>50</v>
      </c>
      <c r="E110" s="2"/>
      <c r="F110" s="2">
        <v>177</v>
      </c>
      <c r="G110" s="2">
        <v>49</v>
      </c>
      <c r="H110" s="2">
        <v>87</v>
      </c>
      <c r="I110" s="2">
        <v>21</v>
      </c>
      <c r="J110" s="2">
        <v>84</v>
      </c>
      <c r="K110" s="2">
        <v>55</v>
      </c>
      <c r="L110" s="2">
        <v>176</v>
      </c>
      <c r="M110" s="2">
        <v>63</v>
      </c>
      <c r="N110" s="2">
        <v>31</v>
      </c>
      <c r="O110" s="2">
        <v>138</v>
      </c>
      <c r="P110" s="2">
        <v>30</v>
      </c>
      <c r="Q110" s="2">
        <v>67</v>
      </c>
      <c r="R110" s="2">
        <v>40</v>
      </c>
      <c r="S110" s="2">
        <v>4</v>
      </c>
      <c r="T110" s="2">
        <v>27</v>
      </c>
      <c r="U110" s="2">
        <v>6</v>
      </c>
      <c r="V110" s="5">
        <v>51</v>
      </c>
      <c r="W110" s="11">
        <f t="shared" si="4"/>
        <v>1202</v>
      </c>
    </row>
    <row r="111" spans="1:23" x14ac:dyDescent="0.3">
      <c r="A111" s="72">
        <v>44593</v>
      </c>
      <c r="B111" s="2">
        <v>79</v>
      </c>
      <c r="C111" s="2">
        <v>18</v>
      </c>
      <c r="D111" s="2">
        <v>64</v>
      </c>
      <c r="E111" s="2">
        <v>1</v>
      </c>
      <c r="F111" s="2">
        <v>272</v>
      </c>
      <c r="G111" s="2">
        <v>74</v>
      </c>
      <c r="H111" s="2">
        <v>130</v>
      </c>
      <c r="I111" s="2">
        <v>70</v>
      </c>
      <c r="J111" s="2">
        <v>119</v>
      </c>
      <c r="K111" s="2">
        <v>54</v>
      </c>
      <c r="L111" s="2">
        <v>81</v>
      </c>
      <c r="M111" s="2">
        <v>43</v>
      </c>
      <c r="N111" s="2">
        <v>101</v>
      </c>
      <c r="O111" s="2">
        <v>136</v>
      </c>
      <c r="P111" s="2">
        <v>21</v>
      </c>
      <c r="Q111" s="2">
        <v>123</v>
      </c>
      <c r="R111" s="2">
        <v>71</v>
      </c>
      <c r="S111" s="2">
        <v>9</v>
      </c>
      <c r="T111" s="2">
        <v>14</v>
      </c>
      <c r="U111" s="2">
        <v>21</v>
      </c>
      <c r="V111" s="5">
        <v>139</v>
      </c>
      <c r="W111" s="11">
        <f t="shared" si="4"/>
        <v>1640</v>
      </c>
    </row>
    <row r="112" spans="1:23" x14ac:dyDescent="0.3">
      <c r="A112" s="72">
        <v>44621</v>
      </c>
      <c r="B112" s="2">
        <v>104</v>
      </c>
      <c r="C112" s="2">
        <v>65</v>
      </c>
      <c r="D112" s="2">
        <v>73</v>
      </c>
      <c r="E112" s="2">
        <v>2</v>
      </c>
      <c r="F112" s="2">
        <v>335</v>
      </c>
      <c r="G112" s="2">
        <v>62</v>
      </c>
      <c r="H112" s="2">
        <v>214</v>
      </c>
      <c r="I112" s="2">
        <v>41</v>
      </c>
      <c r="J112" s="2">
        <v>63</v>
      </c>
      <c r="K112" s="2">
        <v>149</v>
      </c>
      <c r="L112" s="2">
        <v>552</v>
      </c>
      <c r="M112" s="2">
        <v>49</v>
      </c>
      <c r="N112" s="2">
        <v>77</v>
      </c>
      <c r="O112" s="2">
        <v>112</v>
      </c>
      <c r="P112" s="2">
        <v>27</v>
      </c>
      <c r="Q112" s="2">
        <v>132</v>
      </c>
      <c r="R112" s="2">
        <v>66</v>
      </c>
      <c r="S112" s="2">
        <v>5</v>
      </c>
      <c r="T112" s="2">
        <v>49</v>
      </c>
      <c r="U112" s="2">
        <v>22</v>
      </c>
      <c r="V112" s="5">
        <v>114</v>
      </c>
      <c r="W112" s="11">
        <f t="shared" si="4"/>
        <v>2313</v>
      </c>
    </row>
    <row r="113" spans="1:23" x14ac:dyDescent="0.3">
      <c r="A113" s="72">
        <v>44652</v>
      </c>
      <c r="B113" s="2">
        <v>51</v>
      </c>
      <c r="C113" s="2">
        <v>38</v>
      </c>
      <c r="D113" s="2">
        <v>88</v>
      </c>
      <c r="E113" s="2">
        <v>1</v>
      </c>
      <c r="F113" s="2">
        <v>210</v>
      </c>
      <c r="G113" s="2">
        <v>56</v>
      </c>
      <c r="H113" s="2">
        <v>152</v>
      </c>
      <c r="I113" s="2">
        <v>57</v>
      </c>
      <c r="J113" s="2">
        <v>61</v>
      </c>
      <c r="K113" s="2">
        <v>83</v>
      </c>
      <c r="L113" s="2">
        <v>91</v>
      </c>
      <c r="M113" s="2">
        <v>35</v>
      </c>
      <c r="N113" s="2">
        <v>70</v>
      </c>
      <c r="O113" s="2">
        <v>164</v>
      </c>
      <c r="P113" s="2">
        <v>17</v>
      </c>
      <c r="Q113" s="2">
        <v>112</v>
      </c>
      <c r="R113" s="2">
        <v>194</v>
      </c>
      <c r="S113" s="2">
        <v>6</v>
      </c>
      <c r="T113" s="2">
        <v>43</v>
      </c>
      <c r="U113" s="2">
        <v>6</v>
      </c>
      <c r="V113" s="5">
        <v>79</v>
      </c>
      <c r="W113" s="11">
        <f t="shared" si="4"/>
        <v>1614</v>
      </c>
    </row>
    <row r="114" spans="1:23" x14ac:dyDescent="0.3">
      <c r="A114" s="72">
        <v>44682</v>
      </c>
      <c r="B114" s="2">
        <v>60</v>
      </c>
      <c r="C114" s="2">
        <v>17</v>
      </c>
      <c r="D114" s="2">
        <v>139</v>
      </c>
      <c r="E114" s="2">
        <v>0</v>
      </c>
      <c r="F114" s="2">
        <v>267</v>
      </c>
      <c r="G114" s="2">
        <v>85</v>
      </c>
      <c r="H114" s="2">
        <v>214</v>
      </c>
      <c r="I114" s="2">
        <v>121</v>
      </c>
      <c r="J114" s="2">
        <v>146</v>
      </c>
      <c r="K114" s="2">
        <v>61</v>
      </c>
      <c r="L114" s="2">
        <v>136</v>
      </c>
      <c r="M114" s="2">
        <v>60</v>
      </c>
      <c r="N114" s="2">
        <v>46</v>
      </c>
      <c r="O114" s="2">
        <v>159</v>
      </c>
      <c r="P114" s="2">
        <v>22</v>
      </c>
      <c r="Q114" s="2">
        <v>107</v>
      </c>
      <c r="R114" s="2">
        <v>71</v>
      </c>
      <c r="S114" s="2">
        <v>4</v>
      </c>
      <c r="T114" s="2">
        <v>110</v>
      </c>
      <c r="U114" s="2">
        <v>8</v>
      </c>
      <c r="V114" s="5">
        <v>95</v>
      </c>
      <c r="W114" s="11">
        <f t="shared" si="4"/>
        <v>1928</v>
      </c>
    </row>
    <row r="115" spans="1:23" x14ac:dyDescent="0.3">
      <c r="A115" s="72">
        <v>44713</v>
      </c>
      <c r="B115" s="2">
        <v>90</v>
      </c>
      <c r="C115" s="2">
        <v>142</v>
      </c>
      <c r="D115" s="2">
        <v>79</v>
      </c>
      <c r="E115" s="2">
        <v>2</v>
      </c>
      <c r="F115" s="2">
        <v>284</v>
      </c>
      <c r="G115" s="2">
        <v>83</v>
      </c>
      <c r="H115" s="2">
        <v>171</v>
      </c>
      <c r="I115" s="2">
        <v>74</v>
      </c>
      <c r="J115" s="2">
        <v>84</v>
      </c>
      <c r="K115" s="2">
        <v>105</v>
      </c>
      <c r="L115" s="2">
        <v>95</v>
      </c>
      <c r="M115" s="2">
        <v>50</v>
      </c>
      <c r="N115" s="2">
        <v>23</v>
      </c>
      <c r="O115" s="2">
        <v>168</v>
      </c>
      <c r="P115" s="2">
        <v>25</v>
      </c>
      <c r="Q115" s="2">
        <v>108</v>
      </c>
      <c r="R115" s="2">
        <v>78</v>
      </c>
      <c r="S115" s="2">
        <v>1</v>
      </c>
      <c r="T115" s="2">
        <v>28</v>
      </c>
      <c r="U115" s="2">
        <v>55</v>
      </c>
      <c r="V115" s="5">
        <v>86</v>
      </c>
      <c r="W115" s="11">
        <f t="shared" si="4"/>
        <v>1831</v>
      </c>
    </row>
    <row r="116" spans="1:23" x14ac:dyDescent="0.3">
      <c r="A116" s="72">
        <v>44743</v>
      </c>
      <c r="B116" s="2">
        <v>38</v>
      </c>
      <c r="C116" s="2">
        <v>84</v>
      </c>
      <c r="D116" s="2">
        <v>145</v>
      </c>
      <c r="E116" s="2">
        <v>0</v>
      </c>
      <c r="F116" s="2">
        <v>184</v>
      </c>
      <c r="G116" s="2">
        <v>102</v>
      </c>
      <c r="H116" s="2">
        <v>111</v>
      </c>
      <c r="I116" s="2">
        <v>44</v>
      </c>
      <c r="J116" s="2">
        <v>111</v>
      </c>
      <c r="K116" s="2">
        <v>127</v>
      </c>
      <c r="L116" s="2">
        <v>50</v>
      </c>
      <c r="M116" s="2">
        <v>107</v>
      </c>
      <c r="N116" s="2">
        <v>52</v>
      </c>
      <c r="O116" s="2">
        <v>217</v>
      </c>
      <c r="P116" s="2">
        <v>55</v>
      </c>
      <c r="Q116" s="2">
        <v>146</v>
      </c>
      <c r="R116" s="2">
        <v>72</v>
      </c>
      <c r="S116" s="2">
        <v>5</v>
      </c>
      <c r="T116" s="2">
        <v>86</v>
      </c>
      <c r="U116" s="2">
        <v>19</v>
      </c>
      <c r="V116" s="5">
        <v>70</v>
      </c>
      <c r="W116" s="11">
        <f t="shared" ref="W116:W117" si="5">SUM(B116:V116)</f>
        <v>1825</v>
      </c>
    </row>
    <row r="117" spans="1:23" x14ac:dyDescent="0.3">
      <c r="A117" s="72">
        <v>44774</v>
      </c>
      <c r="B117" s="2">
        <v>28</v>
      </c>
      <c r="C117" s="2">
        <v>70</v>
      </c>
      <c r="D117" s="2">
        <v>127</v>
      </c>
      <c r="E117" s="2">
        <v>0</v>
      </c>
      <c r="F117" s="2">
        <v>154</v>
      </c>
      <c r="G117" s="2">
        <v>128</v>
      </c>
      <c r="H117" s="2">
        <v>139</v>
      </c>
      <c r="I117" s="2">
        <v>37</v>
      </c>
      <c r="J117" s="2">
        <v>103</v>
      </c>
      <c r="K117" s="2">
        <v>88</v>
      </c>
      <c r="L117" s="2">
        <v>90</v>
      </c>
      <c r="M117" s="2">
        <v>174</v>
      </c>
      <c r="N117" s="2">
        <v>61</v>
      </c>
      <c r="O117" s="2">
        <v>115</v>
      </c>
      <c r="P117" s="2">
        <v>23</v>
      </c>
      <c r="Q117" s="2">
        <v>188</v>
      </c>
      <c r="R117" s="2">
        <v>136</v>
      </c>
      <c r="S117" s="2">
        <v>4</v>
      </c>
      <c r="T117" s="2">
        <v>52</v>
      </c>
      <c r="U117" s="2">
        <v>106</v>
      </c>
      <c r="V117" s="5">
        <v>59</v>
      </c>
      <c r="W117" s="11">
        <f t="shared" si="5"/>
        <v>1882</v>
      </c>
    </row>
    <row r="118" spans="1:23" x14ac:dyDescent="0.3">
      <c r="A118" s="72">
        <v>44805</v>
      </c>
      <c r="B118" s="2">
        <v>75</v>
      </c>
      <c r="C118" s="2">
        <v>44</v>
      </c>
      <c r="D118" s="2">
        <v>114</v>
      </c>
      <c r="E118" s="2">
        <v>1</v>
      </c>
      <c r="F118" s="2">
        <v>237</v>
      </c>
      <c r="G118" s="2">
        <v>57</v>
      </c>
      <c r="H118" s="2">
        <v>143</v>
      </c>
      <c r="I118" s="2">
        <v>87</v>
      </c>
      <c r="J118" s="2">
        <v>80</v>
      </c>
      <c r="K118" s="2">
        <v>109</v>
      </c>
      <c r="L118" s="2">
        <v>576</v>
      </c>
      <c r="M118" s="2">
        <v>90</v>
      </c>
      <c r="N118" s="2">
        <v>103</v>
      </c>
      <c r="O118" s="2">
        <v>155</v>
      </c>
      <c r="P118" s="2">
        <v>31</v>
      </c>
      <c r="Q118" s="2">
        <v>129</v>
      </c>
      <c r="R118" s="2">
        <v>43</v>
      </c>
      <c r="S118" s="2">
        <v>7</v>
      </c>
      <c r="T118" s="2">
        <v>61</v>
      </c>
      <c r="U118" s="2">
        <v>6</v>
      </c>
      <c r="V118" s="5">
        <v>65</v>
      </c>
      <c r="W118" s="11">
        <f t="shared" ref="W118:W120" si="6">SUM(B118:V118)</f>
        <v>2213</v>
      </c>
    </row>
    <row r="119" spans="1:23" x14ac:dyDescent="0.3">
      <c r="A119" s="72">
        <v>44835</v>
      </c>
      <c r="B119" s="2">
        <v>22</v>
      </c>
      <c r="C119" s="2">
        <v>17</v>
      </c>
      <c r="D119" s="2">
        <v>108</v>
      </c>
      <c r="E119" s="2">
        <v>2</v>
      </c>
      <c r="F119" s="2">
        <v>286</v>
      </c>
      <c r="G119" s="2">
        <v>67</v>
      </c>
      <c r="H119" s="2">
        <v>95</v>
      </c>
      <c r="I119" s="2">
        <v>20</v>
      </c>
      <c r="J119" s="2">
        <v>45</v>
      </c>
      <c r="K119" s="2">
        <v>110</v>
      </c>
      <c r="L119" s="2">
        <v>160</v>
      </c>
      <c r="M119" s="2">
        <v>11</v>
      </c>
      <c r="N119" s="2">
        <v>52</v>
      </c>
      <c r="O119" s="2">
        <v>125</v>
      </c>
      <c r="P119" s="2">
        <v>74</v>
      </c>
      <c r="Q119" s="2">
        <v>218</v>
      </c>
      <c r="R119" s="2">
        <v>41</v>
      </c>
      <c r="S119" s="2">
        <v>2</v>
      </c>
      <c r="T119" s="2">
        <v>91</v>
      </c>
      <c r="U119" s="2">
        <v>8</v>
      </c>
      <c r="V119" s="5">
        <v>35</v>
      </c>
      <c r="W119" s="11">
        <f t="shared" si="6"/>
        <v>1589</v>
      </c>
    </row>
    <row r="120" spans="1:23" x14ac:dyDescent="0.3">
      <c r="A120" s="72">
        <v>44866</v>
      </c>
      <c r="B120" s="2">
        <v>15</v>
      </c>
      <c r="C120" s="2">
        <v>59</v>
      </c>
      <c r="D120" s="2">
        <v>88</v>
      </c>
      <c r="E120" s="2">
        <v>0</v>
      </c>
      <c r="F120" s="2">
        <v>247</v>
      </c>
      <c r="G120" s="2">
        <v>111</v>
      </c>
      <c r="H120" s="2">
        <v>102</v>
      </c>
      <c r="I120" s="2">
        <v>40</v>
      </c>
      <c r="J120" s="2">
        <v>115</v>
      </c>
      <c r="K120" s="2">
        <v>207</v>
      </c>
      <c r="L120" s="2">
        <v>101</v>
      </c>
      <c r="M120" s="2">
        <v>159</v>
      </c>
      <c r="N120" s="2">
        <v>64</v>
      </c>
      <c r="O120" s="2">
        <v>162</v>
      </c>
      <c r="P120" s="2">
        <v>72</v>
      </c>
      <c r="Q120" s="2">
        <v>132</v>
      </c>
      <c r="R120" s="2">
        <v>125</v>
      </c>
      <c r="S120" s="2">
        <v>10</v>
      </c>
      <c r="T120" s="2">
        <v>27</v>
      </c>
      <c r="U120" s="2">
        <v>71</v>
      </c>
      <c r="V120" s="5">
        <v>54</v>
      </c>
      <c r="W120" s="11">
        <f t="shared" si="6"/>
        <v>1961</v>
      </c>
    </row>
    <row r="121" spans="1:23" x14ac:dyDescent="0.3">
      <c r="A121" s="72">
        <v>44896</v>
      </c>
      <c r="B121" s="2">
        <v>68</v>
      </c>
      <c r="C121" s="2">
        <v>17</v>
      </c>
      <c r="D121" s="2">
        <v>60</v>
      </c>
      <c r="E121" s="2">
        <v>3</v>
      </c>
      <c r="F121" s="2">
        <v>137</v>
      </c>
      <c r="G121" s="2">
        <v>37</v>
      </c>
      <c r="H121" s="2">
        <v>198</v>
      </c>
      <c r="I121" s="2">
        <v>36</v>
      </c>
      <c r="J121" s="2">
        <v>66</v>
      </c>
      <c r="K121" s="2">
        <v>98</v>
      </c>
      <c r="L121" s="2">
        <v>40</v>
      </c>
      <c r="M121" s="2">
        <v>169</v>
      </c>
      <c r="N121" s="2">
        <v>55</v>
      </c>
      <c r="O121" s="2">
        <v>67</v>
      </c>
      <c r="P121" s="2">
        <v>33</v>
      </c>
      <c r="Q121" s="2">
        <v>63</v>
      </c>
      <c r="R121" s="2">
        <v>48</v>
      </c>
      <c r="S121" s="2">
        <v>3</v>
      </c>
      <c r="T121" s="2">
        <v>29</v>
      </c>
      <c r="U121" s="2">
        <v>1</v>
      </c>
      <c r="V121" s="5">
        <v>74</v>
      </c>
      <c r="W121" s="11">
        <f t="shared" ref="W121:W122" si="7">SUM(B121:V121)</f>
        <v>1302</v>
      </c>
    </row>
    <row r="122" spans="1:23" x14ac:dyDescent="0.3">
      <c r="A122" s="72">
        <v>44927</v>
      </c>
      <c r="B122" s="2">
        <v>41</v>
      </c>
      <c r="C122" s="2">
        <v>12</v>
      </c>
      <c r="D122" s="2">
        <v>51</v>
      </c>
      <c r="E122" s="2">
        <v>0</v>
      </c>
      <c r="F122" s="2">
        <v>119</v>
      </c>
      <c r="G122" s="2">
        <v>88</v>
      </c>
      <c r="H122" s="2">
        <v>56</v>
      </c>
      <c r="I122" s="2">
        <v>130</v>
      </c>
      <c r="J122" s="2">
        <v>76</v>
      </c>
      <c r="K122" s="2">
        <v>69</v>
      </c>
      <c r="L122" s="2">
        <v>28</v>
      </c>
      <c r="M122" s="2">
        <v>12</v>
      </c>
      <c r="N122" s="2">
        <v>33</v>
      </c>
      <c r="O122" s="2">
        <v>76</v>
      </c>
      <c r="P122" s="2">
        <v>17</v>
      </c>
      <c r="Q122" s="2">
        <v>136</v>
      </c>
      <c r="R122" s="2">
        <v>82</v>
      </c>
      <c r="S122" s="2">
        <v>5</v>
      </c>
      <c r="T122" s="2">
        <v>16</v>
      </c>
      <c r="U122" s="2">
        <v>0</v>
      </c>
      <c r="V122" s="5">
        <v>17</v>
      </c>
      <c r="W122" s="11">
        <f t="shared" si="7"/>
        <v>1064</v>
      </c>
    </row>
    <row r="123" spans="1:23" x14ac:dyDescent="0.3">
      <c r="A123" s="72">
        <v>44958</v>
      </c>
      <c r="B123" s="2">
        <v>26</v>
      </c>
      <c r="C123" s="2">
        <v>29</v>
      </c>
      <c r="D123" s="2">
        <v>73</v>
      </c>
      <c r="E123" s="2">
        <v>0</v>
      </c>
      <c r="F123" s="2">
        <v>83</v>
      </c>
      <c r="G123" s="2">
        <v>114</v>
      </c>
      <c r="H123" s="2">
        <v>109</v>
      </c>
      <c r="I123" s="2">
        <v>39</v>
      </c>
      <c r="J123" s="2">
        <v>61</v>
      </c>
      <c r="K123" s="2">
        <v>62</v>
      </c>
      <c r="L123" s="2">
        <v>62</v>
      </c>
      <c r="M123" s="2">
        <v>108</v>
      </c>
      <c r="N123" s="2">
        <v>34</v>
      </c>
      <c r="O123" s="2">
        <v>144</v>
      </c>
      <c r="P123" s="2">
        <v>22</v>
      </c>
      <c r="Q123" s="2">
        <v>122</v>
      </c>
      <c r="R123" s="2">
        <v>137</v>
      </c>
      <c r="S123" s="2">
        <v>4</v>
      </c>
      <c r="T123" s="2">
        <v>27</v>
      </c>
      <c r="U123" s="2">
        <v>6</v>
      </c>
      <c r="V123" s="5">
        <v>27</v>
      </c>
      <c r="W123" s="11">
        <f t="shared" ref="W123" si="8">SUM(B123:V123)</f>
        <v>1289</v>
      </c>
    </row>
    <row r="124" spans="1:23" x14ac:dyDescent="0.3">
      <c r="A124" s="72">
        <v>44986</v>
      </c>
      <c r="B124" s="2">
        <v>92</v>
      </c>
      <c r="C124" s="2">
        <v>29</v>
      </c>
      <c r="D124" s="2">
        <v>78</v>
      </c>
      <c r="E124" s="2">
        <v>2</v>
      </c>
      <c r="F124" s="2">
        <v>195</v>
      </c>
      <c r="G124" s="2">
        <v>156</v>
      </c>
      <c r="H124" s="2">
        <v>140</v>
      </c>
      <c r="I124" s="2">
        <v>23</v>
      </c>
      <c r="J124" s="2">
        <v>132</v>
      </c>
      <c r="K124" s="2">
        <v>156</v>
      </c>
      <c r="L124" s="2">
        <v>52</v>
      </c>
      <c r="M124" s="2">
        <v>45</v>
      </c>
      <c r="N124" s="2">
        <v>66</v>
      </c>
      <c r="O124" s="2">
        <v>170</v>
      </c>
      <c r="P124" s="2">
        <v>72</v>
      </c>
      <c r="Q124" s="2">
        <v>76</v>
      </c>
      <c r="R124" s="2">
        <v>49</v>
      </c>
      <c r="S124" s="2">
        <v>2</v>
      </c>
      <c r="T124" s="2">
        <v>80</v>
      </c>
      <c r="U124" s="2">
        <v>38</v>
      </c>
      <c r="V124" s="5">
        <v>161</v>
      </c>
      <c r="W124" s="11">
        <f t="shared" ref="W124" si="9">SUM(B124:V124)</f>
        <v>1814</v>
      </c>
    </row>
    <row r="125" spans="1:23" x14ac:dyDescent="0.3">
      <c r="A125" s="72">
        <v>45017</v>
      </c>
      <c r="B125" s="2">
        <v>62</v>
      </c>
      <c r="C125" s="2">
        <v>37</v>
      </c>
      <c r="D125" s="2">
        <v>59</v>
      </c>
      <c r="E125" s="2">
        <v>1</v>
      </c>
      <c r="F125" s="2">
        <v>157</v>
      </c>
      <c r="G125" s="2">
        <v>59</v>
      </c>
      <c r="H125" s="2">
        <v>61</v>
      </c>
      <c r="I125" s="2">
        <v>51</v>
      </c>
      <c r="J125" s="2">
        <v>119</v>
      </c>
      <c r="K125" s="2">
        <v>103</v>
      </c>
      <c r="L125" s="2">
        <v>48</v>
      </c>
      <c r="M125" s="2">
        <v>117</v>
      </c>
      <c r="N125" s="2">
        <v>47</v>
      </c>
      <c r="O125" s="2">
        <v>183</v>
      </c>
      <c r="P125" s="2">
        <v>27</v>
      </c>
      <c r="Q125" s="2">
        <v>41</v>
      </c>
      <c r="R125" s="2">
        <v>54</v>
      </c>
      <c r="S125" s="2">
        <v>4</v>
      </c>
      <c r="T125" s="2">
        <v>33</v>
      </c>
      <c r="U125" s="2">
        <v>6</v>
      </c>
      <c r="V125" s="5">
        <v>62</v>
      </c>
      <c r="W125" s="11">
        <f t="shared" ref="W125" si="10">SUM(B125:V125)</f>
        <v>1331</v>
      </c>
    </row>
    <row r="126" spans="1:23" x14ac:dyDescent="0.3">
      <c r="A126" s="72">
        <v>45047</v>
      </c>
      <c r="B126" s="2">
        <v>45</v>
      </c>
      <c r="C126" s="2">
        <v>55</v>
      </c>
      <c r="D126" s="2">
        <v>95</v>
      </c>
      <c r="E126" s="2">
        <v>0</v>
      </c>
      <c r="F126" s="2">
        <v>169</v>
      </c>
      <c r="G126" s="2">
        <v>31</v>
      </c>
      <c r="H126" s="2">
        <v>98</v>
      </c>
      <c r="I126" s="2">
        <v>41</v>
      </c>
      <c r="J126" s="2">
        <v>134</v>
      </c>
      <c r="K126" s="2">
        <v>148</v>
      </c>
      <c r="L126" s="2">
        <v>66</v>
      </c>
      <c r="M126" s="2">
        <v>24</v>
      </c>
      <c r="N126" s="2">
        <v>81</v>
      </c>
      <c r="O126" s="2">
        <v>125</v>
      </c>
      <c r="P126" s="2">
        <v>64</v>
      </c>
      <c r="Q126" s="2">
        <v>55</v>
      </c>
      <c r="R126" s="2">
        <v>51</v>
      </c>
      <c r="S126" s="2">
        <v>2</v>
      </c>
      <c r="T126" s="2">
        <v>70</v>
      </c>
      <c r="U126" s="2">
        <v>2</v>
      </c>
      <c r="V126" s="5">
        <v>82</v>
      </c>
      <c r="W126" s="11">
        <f t="shared" ref="W126:W129" si="11">SUM(B126:V126)</f>
        <v>1438</v>
      </c>
    </row>
    <row r="127" spans="1:23" x14ac:dyDescent="0.3">
      <c r="A127" s="72">
        <v>45078</v>
      </c>
      <c r="B127" s="2">
        <v>135</v>
      </c>
      <c r="C127" s="2">
        <v>38</v>
      </c>
      <c r="D127" s="2">
        <v>77</v>
      </c>
      <c r="E127" s="2">
        <v>0</v>
      </c>
      <c r="F127" s="2">
        <v>176</v>
      </c>
      <c r="G127" s="2">
        <v>76</v>
      </c>
      <c r="H127" s="2">
        <v>91</v>
      </c>
      <c r="I127" s="2">
        <v>70</v>
      </c>
      <c r="J127" s="2">
        <v>48</v>
      </c>
      <c r="K127" s="2">
        <v>77</v>
      </c>
      <c r="L127" s="2">
        <v>62</v>
      </c>
      <c r="M127" s="2">
        <v>96</v>
      </c>
      <c r="N127" s="2">
        <v>59</v>
      </c>
      <c r="O127" s="2">
        <v>121</v>
      </c>
      <c r="P127" s="2">
        <v>41</v>
      </c>
      <c r="Q127" s="2">
        <v>79</v>
      </c>
      <c r="R127" s="2">
        <v>35</v>
      </c>
      <c r="S127" s="2">
        <v>7</v>
      </c>
      <c r="T127" s="2">
        <v>18</v>
      </c>
      <c r="U127" s="2">
        <v>3</v>
      </c>
      <c r="V127" s="5">
        <v>68</v>
      </c>
      <c r="W127" s="11">
        <f t="shared" si="11"/>
        <v>1377</v>
      </c>
    </row>
    <row r="128" spans="1:23" x14ac:dyDescent="0.3">
      <c r="A128" s="72">
        <v>45108</v>
      </c>
      <c r="B128" s="2">
        <v>59</v>
      </c>
      <c r="C128" s="2">
        <v>52</v>
      </c>
      <c r="D128" s="2">
        <v>39</v>
      </c>
      <c r="E128" s="2">
        <v>0</v>
      </c>
      <c r="F128" s="2">
        <v>124</v>
      </c>
      <c r="G128" s="2">
        <v>108</v>
      </c>
      <c r="H128" s="2">
        <v>134</v>
      </c>
      <c r="I128" s="2">
        <v>45</v>
      </c>
      <c r="J128" s="2">
        <v>82</v>
      </c>
      <c r="K128" s="2">
        <v>166</v>
      </c>
      <c r="L128" s="2">
        <v>74</v>
      </c>
      <c r="M128" s="2">
        <v>62</v>
      </c>
      <c r="N128" s="2">
        <v>97</v>
      </c>
      <c r="O128" s="2">
        <v>122</v>
      </c>
      <c r="P128" s="2">
        <v>40</v>
      </c>
      <c r="Q128" s="2">
        <v>69</v>
      </c>
      <c r="R128" s="2">
        <v>95</v>
      </c>
      <c r="S128" s="2">
        <v>7</v>
      </c>
      <c r="T128" s="2">
        <v>51</v>
      </c>
      <c r="U128" s="2">
        <v>8</v>
      </c>
      <c r="V128" s="5">
        <v>49</v>
      </c>
      <c r="W128" s="11">
        <f t="shared" si="11"/>
        <v>1483</v>
      </c>
    </row>
    <row r="129" spans="1:23" x14ac:dyDescent="0.3">
      <c r="A129" s="72">
        <v>45139</v>
      </c>
      <c r="B129" s="2">
        <v>40</v>
      </c>
      <c r="C129" s="2">
        <v>25</v>
      </c>
      <c r="D129" s="2">
        <v>34</v>
      </c>
      <c r="E129" s="2">
        <v>1</v>
      </c>
      <c r="F129" s="2">
        <v>145</v>
      </c>
      <c r="G129" s="2">
        <v>34</v>
      </c>
      <c r="H129" s="2">
        <v>76</v>
      </c>
      <c r="I129" s="2">
        <v>37</v>
      </c>
      <c r="J129" s="2">
        <v>53</v>
      </c>
      <c r="K129" s="2">
        <v>49</v>
      </c>
      <c r="L129" s="2">
        <v>109</v>
      </c>
      <c r="M129" s="2">
        <v>44</v>
      </c>
      <c r="N129" s="2">
        <v>62</v>
      </c>
      <c r="O129" s="2">
        <v>101</v>
      </c>
      <c r="P129" s="2">
        <v>58</v>
      </c>
      <c r="Q129" s="2">
        <v>72</v>
      </c>
      <c r="R129" s="2">
        <v>60</v>
      </c>
      <c r="S129" s="2">
        <v>4</v>
      </c>
      <c r="T129" s="2">
        <v>45</v>
      </c>
      <c r="U129" s="2">
        <v>19</v>
      </c>
      <c r="V129" s="5">
        <v>74</v>
      </c>
      <c r="W129" s="11">
        <f t="shared" si="11"/>
        <v>1142</v>
      </c>
    </row>
    <row r="130" spans="1:23" x14ac:dyDescent="0.3">
      <c r="A130" s="72">
        <v>45170</v>
      </c>
      <c r="B130" s="2">
        <v>22</v>
      </c>
      <c r="C130" s="2">
        <v>132</v>
      </c>
      <c r="D130" s="2">
        <v>49</v>
      </c>
      <c r="E130" s="2">
        <v>4</v>
      </c>
      <c r="F130" s="2">
        <v>214</v>
      </c>
      <c r="G130" s="2">
        <v>57</v>
      </c>
      <c r="H130" s="2">
        <v>81</v>
      </c>
      <c r="I130" s="2">
        <v>25</v>
      </c>
      <c r="J130" s="2">
        <v>85</v>
      </c>
      <c r="K130" s="2">
        <v>73</v>
      </c>
      <c r="L130" s="2">
        <v>77</v>
      </c>
      <c r="M130" s="2">
        <v>23</v>
      </c>
      <c r="N130" s="2">
        <v>120</v>
      </c>
      <c r="O130" s="2">
        <v>69</v>
      </c>
      <c r="P130" s="2">
        <v>75</v>
      </c>
      <c r="Q130" s="2">
        <v>68</v>
      </c>
      <c r="R130" s="2">
        <v>37</v>
      </c>
      <c r="S130" s="2">
        <v>5</v>
      </c>
      <c r="T130" s="2">
        <v>35</v>
      </c>
      <c r="U130" s="2">
        <v>3</v>
      </c>
      <c r="V130" s="5">
        <v>35</v>
      </c>
      <c r="W130" s="11">
        <f t="shared" ref="W130:W131" si="12">SUM(B130:V130)</f>
        <v>1289</v>
      </c>
    </row>
    <row r="131" spans="1:23" x14ac:dyDescent="0.3">
      <c r="A131" s="72">
        <v>45200</v>
      </c>
      <c r="B131" s="2">
        <v>44</v>
      </c>
      <c r="C131" s="2">
        <v>52</v>
      </c>
      <c r="D131" s="2">
        <v>33</v>
      </c>
      <c r="E131" s="2">
        <v>0</v>
      </c>
      <c r="F131" s="2">
        <v>181</v>
      </c>
      <c r="G131" s="2">
        <v>39</v>
      </c>
      <c r="H131" s="2">
        <v>100</v>
      </c>
      <c r="I131" s="2">
        <v>54</v>
      </c>
      <c r="J131" s="2">
        <v>38</v>
      </c>
      <c r="K131" s="2">
        <v>78</v>
      </c>
      <c r="L131" s="2">
        <v>96</v>
      </c>
      <c r="M131" s="2">
        <v>15</v>
      </c>
      <c r="N131" s="2">
        <v>47</v>
      </c>
      <c r="O131" s="2">
        <v>81</v>
      </c>
      <c r="P131" s="2">
        <v>57</v>
      </c>
      <c r="Q131" s="2">
        <v>57</v>
      </c>
      <c r="R131" s="2">
        <v>66</v>
      </c>
      <c r="S131" s="2">
        <v>3</v>
      </c>
      <c r="T131" s="2">
        <v>35</v>
      </c>
      <c r="U131" s="2">
        <v>41</v>
      </c>
      <c r="V131" s="5">
        <v>62</v>
      </c>
      <c r="W131" s="11">
        <f t="shared" si="12"/>
        <v>1179</v>
      </c>
    </row>
    <row r="132" spans="1:23" x14ac:dyDescent="0.3">
      <c r="A132" s="72">
        <v>45231</v>
      </c>
      <c r="B132" s="2">
        <v>88</v>
      </c>
      <c r="C132" s="2">
        <v>36</v>
      </c>
      <c r="D132" s="2">
        <v>87</v>
      </c>
      <c r="E132" s="2">
        <v>10</v>
      </c>
      <c r="F132" s="2">
        <v>154</v>
      </c>
      <c r="G132" s="2">
        <v>39</v>
      </c>
      <c r="H132" s="2">
        <v>118</v>
      </c>
      <c r="I132" s="2">
        <v>51</v>
      </c>
      <c r="J132" s="2">
        <v>56</v>
      </c>
      <c r="K132" s="2">
        <v>99</v>
      </c>
      <c r="L132" s="2">
        <v>23</v>
      </c>
      <c r="M132" s="2">
        <v>17</v>
      </c>
      <c r="N132" s="2">
        <v>67</v>
      </c>
      <c r="O132" s="2">
        <v>72</v>
      </c>
      <c r="P132" s="2">
        <v>49</v>
      </c>
      <c r="Q132" s="2">
        <v>70</v>
      </c>
      <c r="R132" s="2">
        <v>29</v>
      </c>
      <c r="S132" s="2">
        <v>9</v>
      </c>
      <c r="T132" s="2">
        <v>44</v>
      </c>
      <c r="U132" s="2">
        <v>4</v>
      </c>
      <c r="V132" s="5">
        <v>42</v>
      </c>
      <c r="W132" s="11">
        <f t="shared" ref="W132" si="13">SUM(B132:V132)</f>
        <v>1164</v>
      </c>
    </row>
    <row r="133" spans="1:23" x14ac:dyDescent="0.3">
      <c r="A133" s="72">
        <v>45261</v>
      </c>
      <c r="B133" s="2">
        <v>31</v>
      </c>
      <c r="C133" s="2">
        <v>17</v>
      </c>
      <c r="D133" s="2">
        <v>44</v>
      </c>
      <c r="E133" s="2">
        <v>0</v>
      </c>
      <c r="F133" s="2">
        <v>85</v>
      </c>
      <c r="G133" s="2">
        <v>42</v>
      </c>
      <c r="H133" s="2">
        <v>105</v>
      </c>
      <c r="I133" s="2">
        <v>60</v>
      </c>
      <c r="J133" s="2">
        <v>89</v>
      </c>
      <c r="K133" s="2">
        <v>72</v>
      </c>
      <c r="L133" s="2">
        <v>57</v>
      </c>
      <c r="M133" s="2">
        <v>23</v>
      </c>
      <c r="N133" s="2">
        <v>38</v>
      </c>
      <c r="O133" s="2">
        <v>53</v>
      </c>
      <c r="P133" s="2">
        <v>15</v>
      </c>
      <c r="Q133" s="2">
        <v>67</v>
      </c>
      <c r="R133" s="2">
        <v>34</v>
      </c>
      <c r="S133" s="2">
        <v>4</v>
      </c>
      <c r="T133" s="2">
        <v>39</v>
      </c>
      <c r="U133" s="2">
        <v>1</v>
      </c>
      <c r="V133" s="5">
        <v>42</v>
      </c>
      <c r="W133" s="11">
        <f t="shared" ref="W133" si="14">SUM(B133:V133)</f>
        <v>918</v>
      </c>
    </row>
    <row r="134" spans="1:23" x14ac:dyDescent="0.3">
      <c r="A134" s="72">
        <v>45292</v>
      </c>
      <c r="B134" s="2">
        <v>64</v>
      </c>
      <c r="C134" s="2">
        <v>33</v>
      </c>
      <c r="D134" s="2">
        <v>50</v>
      </c>
      <c r="E134" s="2">
        <v>0</v>
      </c>
      <c r="F134" s="2">
        <v>116</v>
      </c>
      <c r="G134" s="2">
        <v>41</v>
      </c>
      <c r="H134" s="2">
        <v>80</v>
      </c>
      <c r="I134" s="2">
        <v>40</v>
      </c>
      <c r="J134" s="2">
        <v>25</v>
      </c>
      <c r="K134" s="2">
        <v>69</v>
      </c>
      <c r="L134" s="2">
        <v>41</v>
      </c>
      <c r="M134" s="2">
        <v>12</v>
      </c>
      <c r="N134" s="2">
        <v>66</v>
      </c>
      <c r="O134" s="2">
        <v>44</v>
      </c>
      <c r="P134" s="2">
        <v>14</v>
      </c>
      <c r="Q134" s="2">
        <v>48</v>
      </c>
      <c r="R134" s="2">
        <v>49</v>
      </c>
      <c r="S134" s="2">
        <v>2</v>
      </c>
      <c r="T134" s="2">
        <v>27</v>
      </c>
      <c r="U134" s="2">
        <v>1</v>
      </c>
      <c r="V134" s="5">
        <v>63</v>
      </c>
      <c r="W134" s="11">
        <f t="shared" ref="W134" si="15">SUM(B134:V134)</f>
        <v>885</v>
      </c>
    </row>
    <row r="135" spans="1:23" x14ac:dyDescent="0.3">
      <c r="A135" s="72">
        <v>45323</v>
      </c>
      <c r="B135" s="2">
        <v>38</v>
      </c>
      <c r="C135" s="2">
        <v>33</v>
      </c>
      <c r="D135" s="2">
        <v>69</v>
      </c>
      <c r="E135" s="2">
        <v>1</v>
      </c>
      <c r="F135" s="2">
        <v>163</v>
      </c>
      <c r="G135" s="2">
        <v>60</v>
      </c>
      <c r="H135" s="2">
        <v>176</v>
      </c>
      <c r="I135" s="2">
        <v>32</v>
      </c>
      <c r="J135" s="2">
        <v>51</v>
      </c>
      <c r="K135" s="2">
        <v>37</v>
      </c>
      <c r="L135" s="2">
        <v>28</v>
      </c>
      <c r="M135" s="2">
        <v>28</v>
      </c>
      <c r="N135" s="2">
        <v>37</v>
      </c>
      <c r="O135" s="2">
        <v>130</v>
      </c>
      <c r="P135" s="2">
        <v>23</v>
      </c>
      <c r="Q135" s="2">
        <v>169</v>
      </c>
      <c r="R135" s="2">
        <v>93</v>
      </c>
      <c r="S135" s="2">
        <v>4</v>
      </c>
      <c r="T135" s="2">
        <v>22</v>
      </c>
      <c r="U135" s="2">
        <v>7</v>
      </c>
      <c r="V135" s="5">
        <v>33</v>
      </c>
      <c r="W135" s="11">
        <f t="shared" ref="W135" si="16">SUM(B135:V135)</f>
        <v>1234</v>
      </c>
    </row>
    <row r="136" spans="1:23" x14ac:dyDescent="0.3">
      <c r="A136" s="72">
        <v>45352</v>
      </c>
      <c r="B136" s="2">
        <v>52</v>
      </c>
      <c r="C136" s="2">
        <v>29</v>
      </c>
      <c r="D136" s="2">
        <v>92</v>
      </c>
      <c r="E136" s="2">
        <v>1</v>
      </c>
      <c r="F136" s="2">
        <v>132</v>
      </c>
      <c r="G136" s="2">
        <v>46</v>
      </c>
      <c r="H136" s="2">
        <v>134</v>
      </c>
      <c r="I136" s="2">
        <v>56</v>
      </c>
      <c r="J136" s="2">
        <v>35</v>
      </c>
      <c r="K136" s="2">
        <v>85</v>
      </c>
      <c r="L136" s="2">
        <v>53</v>
      </c>
      <c r="M136" s="2">
        <v>26</v>
      </c>
      <c r="N136" s="2">
        <v>64</v>
      </c>
      <c r="O136" s="2">
        <v>105</v>
      </c>
      <c r="P136" s="2">
        <v>81</v>
      </c>
      <c r="Q136" s="2">
        <v>81</v>
      </c>
      <c r="R136" s="2">
        <v>116</v>
      </c>
      <c r="S136" s="2">
        <v>4</v>
      </c>
      <c r="T136" s="2">
        <v>7</v>
      </c>
      <c r="U136" s="2">
        <v>11</v>
      </c>
      <c r="V136" s="5">
        <v>49</v>
      </c>
      <c r="W136" s="11">
        <f t="shared" ref="W136" si="17">SUM(B136:V136)</f>
        <v>1259</v>
      </c>
    </row>
    <row r="137" spans="1:23" x14ac:dyDescent="0.3">
      <c r="A137" s="72">
        <v>45383</v>
      </c>
      <c r="B137" s="2">
        <v>26</v>
      </c>
      <c r="C137" s="2">
        <v>24</v>
      </c>
      <c r="D137" s="2">
        <v>134</v>
      </c>
      <c r="E137" s="2">
        <v>1</v>
      </c>
      <c r="F137" s="2">
        <v>186</v>
      </c>
      <c r="G137" s="2">
        <v>58</v>
      </c>
      <c r="H137" s="2">
        <v>116</v>
      </c>
      <c r="I137" s="2">
        <v>69</v>
      </c>
      <c r="J137" s="2">
        <v>50</v>
      </c>
      <c r="K137" s="2">
        <v>36</v>
      </c>
      <c r="L137" s="2">
        <v>31</v>
      </c>
      <c r="M137" s="2">
        <v>31</v>
      </c>
      <c r="N137" s="2">
        <v>44</v>
      </c>
      <c r="O137" s="2">
        <v>70</v>
      </c>
      <c r="P137" s="2">
        <v>17</v>
      </c>
      <c r="Q137" s="2">
        <v>82</v>
      </c>
      <c r="R137" s="2">
        <v>90</v>
      </c>
      <c r="S137" s="2">
        <v>3</v>
      </c>
      <c r="T137" s="2">
        <v>65</v>
      </c>
      <c r="U137" s="2">
        <v>69</v>
      </c>
      <c r="V137" s="5">
        <v>80</v>
      </c>
      <c r="W137" s="11">
        <f t="shared" ref="W137" si="18">SUM(B137:V137)</f>
        <v>1282</v>
      </c>
    </row>
    <row r="138" spans="1:23" x14ac:dyDescent="0.3">
      <c r="A138" s="72">
        <v>45413</v>
      </c>
      <c r="B138" s="2">
        <v>51</v>
      </c>
      <c r="C138" s="2">
        <v>35</v>
      </c>
      <c r="D138" s="2">
        <v>125</v>
      </c>
      <c r="E138" s="2">
        <v>2</v>
      </c>
      <c r="F138" s="2">
        <v>111</v>
      </c>
      <c r="G138" s="2">
        <v>155</v>
      </c>
      <c r="H138" s="2">
        <v>104</v>
      </c>
      <c r="I138" s="2">
        <v>57</v>
      </c>
      <c r="J138" s="2">
        <v>52</v>
      </c>
      <c r="K138" s="2">
        <v>77</v>
      </c>
      <c r="L138" s="2">
        <v>38</v>
      </c>
      <c r="M138" s="2">
        <v>74</v>
      </c>
      <c r="N138" s="2">
        <v>53</v>
      </c>
      <c r="O138" s="2">
        <v>71</v>
      </c>
      <c r="P138" s="2">
        <v>42</v>
      </c>
      <c r="Q138" s="2">
        <v>69</v>
      </c>
      <c r="R138" s="2">
        <v>49</v>
      </c>
      <c r="S138" s="2">
        <v>1</v>
      </c>
      <c r="T138" s="2">
        <v>28</v>
      </c>
      <c r="U138" s="2">
        <v>14</v>
      </c>
      <c r="V138" s="5">
        <v>68</v>
      </c>
      <c r="W138" s="11">
        <f t="shared" ref="W138" si="19">SUM(B138:V138)</f>
        <v>1276</v>
      </c>
    </row>
    <row r="139" spans="1:23" x14ac:dyDescent="0.3">
      <c r="A139" s="72">
        <v>45444</v>
      </c>
      <c r="B139" s="2">
        <v>35</v>
      </c>
      <c r="C139" s="2">
        <v>20</v>
      </c>
      <c r="D139" s="2">
        <v>66</v>
      </c>
      <c r="E139" s="2">
        <v>2</v>
      </c>
      <c r="F139" s="2">
        <v>71</v>
      </c>
      <c r="G139" s="2">
        <v>26</v>
      </c>
      <c r="H139" s="2">
        <v>62</v>
      </c>
      <c r="I139" s="2">
        <v>14</v>
      </c>
      <c r="J139" s="2">
        <v>44</v>
      </c>
      <c r="K139" s="2">
        <v>35</v>
      </c>
      <c r="L139" s="2">
        <v>28</v>
      </c>
      <c r="M139" s="2">
        <v>26</v>
      </c>
      <c r="N139" s="2">
        <v>68</v>
      </c>
      <c r="O139" s="2">
        <v>61</v>
      </c>
      <c r="P139" s="2">
        <v>42</v>
      </c>
      <c r="Q139" s="2">
        <v>47</v>
      </c>
      <c r="R139" s="2">
        <v>44</v>
      </c>
      <c r="S139" s="2">
        <v>1</v>
      </c>
      <c r="T139" s="2">
        <v>9</v>
      </c>
      <c r="U139" s="2">
        <v>3</v>
      </c>
      <c r="V139" s="5">
        <v>40</v>
      </c>
      <c r="W139" s="11">
        <f t="shared" ref="W139:W145" si="20">SUM(B139:V139)</f>
        <v>744</v>
      </c>
    </row>
    <row r="140" spans="1:23" x14ac:dyDescent="0.3">
      <c r="A140" s="72">
        <v>45474</v>
      </c>
      <c r="B140" s="2">
        <v>21</v>
      </c>
      <c r="C140" s="2">
        <v>24</v>
      </c>
      <c r="D140" s="2">
        <v>143</v>
      </c>
      <c r="E140" s="2">
        <v>0</v>
      </c>
      <c r="F140" s="2">
        <v>112</v>
      </c>
      <c r="G140" s="2">
        <v>47</v>
      </c>
      <c r="H140" s="2">
        <v>65</v>
      </c>
      <c r="I140" s="2">
        <v>43</v>
      </c>
      <c r="J140" s="2">
        <v>84</v>
      </c>
      <c r="K140" s="2">
        <v>60</v>
      </c>
      <c r="L140" s="2">
        <v>119</v>
      </c>
      <c r="M140" s="2">
        <v>57</v>
      </c>
      <c r="N140" s="2">
        <v>110</v>
      </c>
      <c r="O140" s="2">
        <v>67</v>
      </c>
      <c r="P140" s="2">
        <v>90</v>
      </c>
      <c r="Q140" s="2">
        <v>133</v>
      </c>
      <c r="R140" s="2">
        <v>50</v>
      </c>
      <c r="S140" s="2">
        <v>2</v>
      </c>
      <c r="T140" s="2">
        <v>12</v>
      </c>
      <c r="U140" s="2">
        <v>1</v>
      </c>
      <c r="V140" s="5">
        <v>50</v>
      </c>
      <c r="W140" s="11">
        <f t="shared" si="20"/>
        <v>1290</v>
      </c>
    </row>
    <row r="141" spans="1:23" x14ac:dyDescent="0.3">
      <c r="A141" s="72">
        <v>45505</v>
      </c>
      <c r="B141" s="2">
        <v>21</v>
      </c>
      <c r="C141" s="2">
        <v>22</v>
      </c>
      <c r="D141" s="2">
        <v>117</v>
      </c>
      <c r="E141" s="2">
        <v>0</v>
      </c>
      <c r="F141" s="2">
        <v>110</v>
      </c>
      <c r="G141" s="2">
        <v>112</v>
      </c>
      <c r="H141" s="2">
        <v>186</v>
      </c>
      <c r="I141" s="2">
        <v>25</v>
      </c>
      <c r="J141" s="2">
        <v>68</v>
      </c>
      <c r="K141" s="2">
        <v>116</v>
      </c>
      <c r="L141" s="2">
        <v>44</v>
      </c>
      <c r="M141" s="2">
        <v>37</v>
      </c>
      <c r="N141" s="2">
        <v>35</v>
      </c>
      <c r="O141" s="2">
        <v>84</v>
      </c>
      <c r="P141" s="2">
        <v>8</v>
      </c>
      <c r="Q141" s="2">
        <v>91</v>
      </c>
      <c r="R141" s="2">
        <v>79</v>
      </c>
      <c r="S141" s="2">
        <v>4</v>
      </c>
      <c r="T141" s="2">
        <v>16</v>
      </c>
      <c r="U141" s="2">
        <v>12</v>
      </c>
      <c r="V141" s="2">
        <v>41</v>
      </c>
      <c r="W141" s="178">
        <f t="shared" si="20"/>
        <v>1228</v>
      </c>
    </row>
    <row r="142" spans="1:23" x14ac:dyDescent="0.3">
      <c r="A142" s="72">
        <v>45536</v>
      </c>
      <c r="B142" s="2">
        <v>188</v>
      </c>
      <c r="C142" s="2">
        <v>25</v>
      </c>
      <c r="D142" s="2">
        <v>146</v>
      </c>
      <c r="E142" s="2">
        <v>1</v>
      </c>
      <c r="F142" s="2">
        <v>141</v>
      </c>
      <c r="G142" s="2">
        <v>32</v>
      </c>
      <c r="H142" s="2">
        <v>111</v>
      </c>
      <c r="I142" s="2">
        <v>57</v>
      </c>
      <c r="J142" s="2">
        <v>60</v>
      </c>
      <c r="K142" s="2">
        <v>42</v>
      </c>
      <c r="L142" s="2">
        <v>64</v>
      </c>
      <c r="M142" s="2">
        <v>40</v>
      </c>
      <c r="N142" s="2">
        <v>121</v>
      </c>
      <c r="O142" s="2">
        <v>108</v>
      </c>
      <c r="P142" s="2">
        <v>39</v>
      </c>
      <c r="Q142" s="2">
        <v>78</v>
      </c>
      <c r="R142" s="2">
        <v>16</v>
      </c>
      <c r="S142" s="2">
        <v>3</v>
      </c>
      <c r="T142" s="2">
        <v>36</v>
      </c>
      <c r="U142" s="2">
        <v>2</v>
      </c>
      <c r="V142" s="2">
        <v>52</v>
      </c>
      <c r="W142" s="178">
        <f t="shared" si="20"/>
        <v>1362</v>
      </c>
    </row>
    <row r="143" spans="1:23" x14ac:dyDescent="0.3">
      <c r="A143" s="72">
        <v>45566</v>
      </c>
      <c r="B143" s="2">
        <v>27</v>
      </c>
      <c r="C143" s="2">
        <v>17</v>
      </c>
      <c r="D143" s="2">
        <v>66</v>
      </c>
      <c r="E143" s="2">
        <v>0</v>
      </c>
      <c r="F143" s="2">
        <v>189</v>
      </c>
      <c r="G143" s="2">
        <v>74</v>
      </c>
      <c r="H143" s="2">
        <v>64</v>
      </c>
      <c r="I143" s="2">
        <v>55</v>
      </c>
      <c r="J143" s="2">
        <v>64</v>
      </c>
      <c r="K143" s="2">
        <v>82</v>
      </c>
      <c r="L143" s="2">
        <v>57</v>
      </c>
      <c r="M143" s="2">
        <v>73</v>
      </c>
      <c r="N143" s="2">
        <v>153</v>
      </c>
      <c r="O143" s="2">
        <v>82</v>
      </c>
      <c r="P143" s="2">
        <v>27</v>
      </c>
      <c r="Q143" s="2">
        <v>96</v>
      </c>
      <c r="R143" s="2">
        <v>28</v>
      </c>
      <c r="S143" s="2">
        <v>6</v>
      </c>
      <c r="T143" s="2">
        <v>24</v>
      </c>
      <c r="U143" s="2">
        <v>5</v>
      </c>
      <c r="V143" s="2">
        <v>32</v>
      </c>
      <c r="W143" s="178">
        <f t="shared" si="20"/>
        <v>1221</v>
      </c>
    </row>
    <row r="144" spans="1:23" x14ac:dyDescent="0.3">
      <c r="A144" s="72">
        <v>45597</v>
      </c>
      <c r="B144" s="2">
        <v>101</v>
      </c>
      <c r="C144" s="2">
        <v>16</v>
      </c>
      <c r="D144" s="2">
        <v>45</v>
      </c>
      <c r="E144" s="2">
        <v>2</v>
      </c>
      <c r="F144" s="2">
        <v>119</v>
      </c>
      <c r="G144" s="2">
        <v>62</v>
      </c>
      <c r="H144" s="2">
        <v>85</v>
      </c>
      <c r="I144" s="2">
        <v>80</v>
      </c>
      <c r="J144" s="2">
        <v>84</v>
      </c>
      <c r="K144" s="2">
        <v>63</v>
      </c>
      <c r="L144" s="2">
        <v>83</v>
      </c>
      <c r="M144" s="2">
        <v>24</v>
      </c>
      <c r="N144" s="2">
        <v>59</v>
      </c>
      <c r="O144" s="2">
        <v>55</v>
      </c>
      <c r="P144" s="2">
        <v>53</v>
      </c>
      <c r="Q144" s="2">
        <v>68</v>
      </c>
      <c r="R144" s="2">
        <v>122</v>
      </c>
      <c r="S144" s="2">
        <v>5</v>
      </c>
      <c r="T144" s="2">
        <v>32</v>
      </c>
      <c r="U144" s="2">
        <v>14</v>
      </c>
      <c r="V144" s="2">
        <v>34</v>
      </c>
      <c r="W144" s="178">
        <f t="shared" si="20"/>
        <v>1206</v>
      </c>
    </row>
    <row r="145" spans="1:23" x14ac:dyDescent="0.3">
      <c r="A145" s="72">
        <v>45627</v>
      </c>
      <c r="B145" s="2">
        <v>34</v>
      </c>
      <c r="C145" s="2">
        <v>34</v>
      </c>
      <c r="D145" s="2">
        <v>37</v>
      </c>
      <c r="E145" s="2">
        <v>0</v>
      </c>
      <c r="F145" s="2">
        <v>67</v>
      </c>
      <c r="G145" s="2">
        <v>34</v>
      </c>
      <c r="H145" s="2">
        <v>60</v>
      </c>
      <c r="I145" s="2">
        <v>41</v>
      </c>
      <c r="J145" s="2">
        <v>47</v>
      </c>
      <c r="K145" s="2">
        <v>29</v>
      </c>
      <c r="L145" s="2">
        <v>348</v>
      </c>
      <c r="M145" s="2">
        <v>31</v>
      </c>
      <c r="N145" s="2">
        <v>47</v>
      </c>
      <c r="O145" s="2">
        <v>32</v>
      </c>
      <c r="P145" s="2">
        <v>20</v>
      </c>
      <c r="Q145" s="2">
        <v>38</v>
      </c>
      <c r="R145" s="2">
        <v>18</v>
      </c>
      <c r="S145" s="2">
        <v>2</v>
      </c>
      <c r="T145" s="2">
        <v>3</v>
      </c>
      <c r="U145" s="2">
        <v>2</v>
      </c>
      <c r="V145" s="2">
        <v>28</v>
      </c>
      <c r="W145" s="178">
        <f t="shared" si="20"/>
        <v>952</v>
      </c>
    </row>
    <row r="146" spans="1:23" ht="12.65" customHeight="1" x14ac:dyDescent="0.3">
      <c r="A146" s="72">
        <v>45658</v>
      </c>
      <c r="B146" s="2">
        <v>46</v>
      </c>
      <c r="C146" s="2">
        <v>31</v>
      </c>
      <c r="D146" s="2">
        <v>59</v>
      </c>
      <c r="E146" s="2">
        <v>1</v>
      </c>
      <c r="F146" s="2">
        <v>77</v>
      </c>
      <c r="G146" s="2">
        <v>88</v>
      </c>
      <c r="H146" s="2">
        <v>104</v>
      </c>
      <c r="I146" s="2">
        <v>44</v>
      </c>
      <c r="J146" s="2">
        <v>51</v>
      </c>
      <c r="K146" s="2">
        <v>51</v>
      </c>
      <c r="L146" s="2">
        <v>27</v>
      </c>
      <c r="M146" s="2">
        <v>62</v>
      </c>
      <c r="N146" s="2">
        <v>63</v>
      </c>
      <c r="O146" s="2">
        <v>53</v>
      </c>
      <c r="P146" s="2">
        <v>28</v>
      </c>
      <c r="Q146" s="2">
        <v>28</v>
      </c>
      <c r="R146" s="2">
        <v>5</v>
      </c>
      <c r="S146" s="2">
        <v>0</v>
      </c>
      <c r="T146" s="2">
        <v>7</v>
      </c>
      <c r="U146" s="2">
        <v>12</v>
      </c>
      <c r="V146" s="2">
        <v>30</v>
      </c>
      <c r="W146" s="178">
        <f t="shared" ref="W146:W151" si="21">SUM(B146:V146)</f>
        <v>867</v>
      </c>
    </row>
    <row r="147" spans="1:23" ht="12.65" customHeight="1" x14ac:dyDescent="0.3">
      <c r="A147" s="72">
        <v>45689</v>
      </c>
      <c r="B147" s="2">
        <v>24</v>
      </c>
      <c r="C147" s="2">
        <v>21</v>
      </c>
      <c r="D147" s="2">
        <v>112</v>
      </c>
      <c r="E147" s="2">
        <v>0</v>
      </c>
      <c r="F147" s="2">
        <v>93</v>
      </c>
      <c r="G147" s="2">
        <v>47</v>
      </c>
      <c r="H147" s="2">
        <v>193</v>
      </c>
      <c r="I147" s="2">
        <v>69</v>
      </c>
      <c r="J147" s="2">
        <v>51</v>
      </c>
      <c r="K147" s="2">
        <v>56</v>
      </c>
      <c r="L147" s="2">
        <v>49</v>
      </c>
      <c r="M147" s="2">
        <v>86</v>
      </c>
      <c r="N147" s="2">
        <v>50</v>
      </c>
      <c r="O147" s="2">
        <v>61</v>
      </c>
      <c r="P147" s="2">
        <v>16</v>
      </c>
      <c r="Q147" s="2">
        <v>55</v>
      </c>
      <c r="R147" s="2">
        <v>22</v>
      </c>
      <c r="S147" s="2">
        <v>0</v>
      </c>
      <c r="T147" s="2">
        <v>20</v>
      </c>
      <c r="U147" s="2">
        <v>4</v>
      </c>
      <c r="V147" s="2">
        <v>28</v>
      </c>
      <c r="W147" s="178">
        <f t="shared" si="21"/>
        <v>1057</v>
      </c>
    </row>
    <row r="148" spans="1:23" ht="12.65" customHeight="1" x14ac:dyDescent="0.3">
      <c r="A148" s="72">
        <v>45717</v>
      </c>
      <c r="B148" s="2">
        <v>69</v>
      </c>
      <c r="C148" s="2">
        <v>37</v>
      </c>
      <c r="D148" s="2">
        <v>134</v>
      </c>
      <c r="E148" s="2">
        <v>1</v>
      </c>
      <c r="F148" s="2">
        <v>106</v>
      </c>
      <c r="G148" s="2">
        <v>111</v>
      </c>
      <c r="H148" s="2">
        <v>100</v>
      </c>
      <c r="I148" s="2">
        <v>127</v>
      </c>
      <c r="J148" s="2">
        <v>111</v>
      </c>
      <c r="K148" s="2">
        <v>73</v>
      </c>
      <c r="L148" s="2">
        <v>226</v>
      </c>
      <c r="M148" s="2">
        <v>27</v>
      </c>
      <c r="N148" s="2">
        <v>52</v>
      </c>
      <c r="O148" s="2">
        <v>63</v>
      </c>
      <c r="P148" s="2">
        <v>33</v>
      </c>
      <c r="Q148" s="2">
        <v>75</v>
      </c>
      <c r="R148" s="2">
        <v>30</v>
      </c>
      <c r="S148" s="2">
        <v>3</v>
      </c>
      <c r="T148" s="2">
        <v>6</v>
      </c>
      <c r="U148" s="2">
        <v>72</v>
      </c>
      <c r="V148" s="2">
        <v>79</v>
      </c>
      <c r="W148" s="178">
        <f t="shared" si="21"/>
        <v>1535</v>
      </c>
    </row>
    <row r="149" spans="1:23" ht="11.5" customHeight="1" x14ac:dyDescent="0.3">
      <c r="A149" s="72">
        <v>45748</v>
      </c>
      <c r="B149" s="2">
        <v>21</v>
      </c>
      <c r="C149" s="2">
        <v>31</v>
      </c>
      <c r="D149" s="2">
        <v>77</v>
      </c>
      <c r="E149" s="2">
        <v>0</v>
      </c>
      <c r="F149" s="2">
        <v>82</v>
      </c>
      <c r="G149" s="2">
        <v>66</v>
      </c>
      <c r="H149" s="2">
        <v>89</v>
      </c>
      <c r="I149" s="2">
        <v>46</v>
      </c>
      <c r="J149" s="2">
        <v>58</v>
      </c>
      <c r="K149" s="2">
        <v>73</v>
      </c>
      <c r="L149" s="2">
        <v>63</v>
      </c>
      <c r="M149" s="2">
        <v>41</v>
      </c>
      <c r="N149" s="2">
        <v>64</v>
      </c>
      <c r="O149" s="2">
        <v>58</v>
      </c>
      <c r="P149" s="2">
        <v>49</v>
      </c>
      <c r="Q149" s="2">
        <v>42</v>
      </c>
      <c r="R149" s="2">
        <v>24</v>
      </c>
      <c r="S149" s="2">
        <v>6</v>
      </c>
      <c r="T149" s="2">
        <v>10</v>
      </c>
      <c r="U149" s="2">
        <v>2</v>
      </c>
      <c r="V149" s="2">
        <v>79</v>
      </c>
      <c r="W149" s="178">
        <f t="shared" si="21"/>
        <v>981</v>
      </c>
    </row>
    <row r="150" spans="1:23" ht="11.5" customHeight="1" x14ac:dyDescent="0.3">
      <c r="A150" s="72">
        <v>45778</v>
      </c>
      <c r="B150" s="2">
        <v>34</v>
      </c>
      <c r="C150" s="2">
        <v>28</v>
      </c>
      <c r="D150" s="2">
        <v>122</v>
      </c>
      <c r="E150" s="2">
        <v>1</v>
      </c>
      <c r="F150" s="2">
        <v>171</v>
      </c>
      <c r="G150" s="2">
        <v>140</v>
      </c>
      <c r="H150" s="2">
        <v>80</v>
      </c>
      <c r="I150" s="2">
        <v>35</v>
      </c>
      <c r="J150" s="2">
        <v>23</v>
      </c>
      <c r="K150" s="2">
        <v>57</v>
      </c>
      <c r="L150" s="2">
        <v>144</v>
      </c>
      <c r="M150" s="2">
        <v>89</v>
      </c>
      <c r="N150" s="2">
        <v>60</v>
      </c>
      <c r="O150" s="2">
        <v>88</v>
      </c>
      <c r="P150" s="2">
        <v>34</v>
      </c>
      <c r="Q150" s="2">
        <v>63</v>
      </c>
      <c r="R150" s="2">
        <v>83</v>
      </c>
      <c r="S150" s="2">
        <v>4</v>
      </c>
      <c r="T150" s="2">
        <v>86</v>
      </c>
      <c r="U150" s="2">
        <v>12</v>
      </c>
      <c r="V150" s="2">
        <v>38</v>
      </c>
      <c r="W150" s="178">
        <f t="shared" si="21"/>
        <v>1392</v>
      </c>
    </row>
    <row r="151" spans="1:23" ht="13" customHeight="1" x14ac:dyDescent="0.3">
      <c r="A151" s="72">
        <v>45809</v>
      </c>
      <c r="B151" s="2">
        <v>25</v>
      </c>
      <c r="C151" s="2">
        <v>33</v>
      </c>
      <c r="D151" s="2">
        <v>112</v>
      </c>
      <c r="E151" s="2">
        <v>0</v>
      </c>
      <c r="F151" s="2">
        <v>184</v>
      </c>
      <c r="G151" s="2">
        <v>101</v>
      </c>
      <c r="H151" s="2">
        <v>91</v>
      </c>
      <c r="I151" s="2">
        <v>28</v>
      </c>
      <c r="J151" s="2">
        <v>51</v>
      </c>
      <c r="K151" s="2">
        <v>45</v>
      </c>
      <c r="L151" s="2">
        <v>111</v>
      </c>
      <c r="M151" s="2">
        <v>31</v>
      </c>
      <c r="N151" s="2">
        <v>64</v>
      </c>
      <c r="O151" s="2">
        <v>70</v>
      </c>
      <c r="P151" s="2">
        <v>9</v>
      </c>
      <c r="Q151" s="2">
        <v>51</v>
      </c>
      <c r="R151" s="2">
        <v>61</v>
      </c>
      <c r="S151" s="2">
        <v>1</v>
      </c>
      <c r="T151" s="2">
        <v>28</v>
      </c>
      <c r="U151" s="2">
        <v>50</v>
      </c>
      <c r="V151" s="2">
        <v>29</v>
      </c>
      <c r="W151" s="178">
        <f t="shared" si="21"/>
        <v>1175</v>
      </c>
    </row>
    <row r="152" spans="1:23" ht="13" customHeight="1" x14ac:dyDescent="0.3">
      <c r="A152" s="72">
        <v>45839</v>
      </c>
      <c r="B152" s="2">
        <v>77</v>
      </c>
      <c r="C152" s="2">
        <v>44</v>
      </c>
      <c r="D152" s="2">
        <v>101</v>
      </c>
      <c r="E152" s="2">
        <v>1</v>
      </c>
      <c r="F152" s="2">
        <v>155</v>
      </c>
      <c r="G152" s="2">
        <v>75</v>
      </c>
      <c r="H152" s="2">
        <v>110</v>
      </c>
      <c r="I152" s="2">
        <v>53</v>
      </c>
      <c r="J152" s="2">
        <v>49</v>
      </c>
      <c r="K152" s="2">
        <v>63</v>
      </c>
      <c r="L152" s="2">
        <v>87</v>
      </c>
      <c r="M152" s="2">
        <v>58</v>
      </c>
      <c r="N152" s="2">
        <v>81</v>
      </c>
      <c r="O152" s="2">
        <v>79</v>
      </c>
      <c r="P152" s="2">
        <v>16</v>
      </c>
      <c r="Q152" s="2">
        <v>68</v>
      </c>
      <c r="R152" s="2">
        <v>87</v>
      </c>
      <c r="S152" s="2">
        <v>7</v>
      </c>
      <c r="T152" s="2">
        <v>48</v>
      </c>
      <c r="U152" s="2">
        <v>38</v>
      </c>
      <c r="V152" s="2">
        <v>45</v>
      </c>
      <c r="W152" s="178">
        <f t="shared" ref="W152:W158" si="22">SUM(B152:V152)</f>
        <v>1342</v>
      </c>
    </row>
    <row r="153" spans="1:23" ht="13" customHeight="1" x14ac:dyDescent="0.3">
      <c r="A153" s="72">
        <v>45870</v>
      </c>
      <c r="B153" s="2">
        <v>64</v>
      </c>
      <c r="C153" s="2">
        <v>49</v>
      </c>
      <c r="D153" s="2">
        <v>74</v>
      </c>
      <c r="E153" s="2">
        <v>1</v>
      </c>
      <c r="F153" s="2">
        <v>95</v>
      </c>
      <c r="G153" s="2">
        <v>96</v>
      </c>
      <c r="H153" s="2">
        <v>127</v>
      </c>
      <c r="I153" s="2">
        <v>42</v>
      </c>
      <c r="J153" s="2">
        <v>29</v>
      </c>
      <c r="K153" s="2">
        <v>72</v>
      </c>
      <c r="L153" s="2">
        <v>110</v>
      </c>
      <c r="M153" s="2">
        <v>63</v>
      </c>
      <c r="N153" s="2">
        <v>72</v>
      </c>
      <c r="O153" s="2">
        <v>80</v>
      </c>
      <c r="P153" s="2">
        <v>31</v>
      </c>
      <c r="Q153" s="2">
        <v>107</v>
      </c>
      <c r="R153" s="2">
        <v>31</v>
      </c>
      <c r="S153" s="2">
        <v>5</v>
      </c>
      <c r="T153" s="2">
        <v>9</v>
      </c>
      <c r="U153" s="2">
        <v>164</v>
      </c>
      <c r="V153" s="2">
        <v>55</v>
      </c>
      <c r="W153" s="178">
        <f t="shared" si="22"/>
        <v>1376</v>
      </c>
    </row>
    <row r="154" spans="1:23" ht="13" customHeight="1" x14ac:dyDescent="0.3">
      <c r="A154" s="72">
        <v>45901</v>
      </c>
      <c r="B154" s="2">
        <v>31</v>
      </c>
      <c r="C154" s="2">
        <v>61</v>
      </c>
      <c r="D154" s="2">
        <v>122</v>
      </c>
      <c r="E154" s="2">
        <v>0</v>
      </c>
      <c r="F154" s="2">
        <v>54</v>
      </c>
      <c r="G154" s="2">
        <v>73</v>
      </c>
      <c r="H154" s="2">
        <v>235</v>
      </c>
      <c r="I154" s="2">
        <v>42</v>
      </c>
      <c r="J154" s="2">
        <v>97</v>
      </c>
      <c r="K154" s="2">
        <v>77</v>
      </c>
      <c r="L154" s="2">
        <v>146</v>
      </c>
      <c r="M154" s="2">
        <v>204</v>
      </c>
      <c r="N154" s="2">
        <v>38</v>
      </c>
      <c r="O154" s="2">
        <v>112</v>
      </c>
      <c r="P154" s="2">
        <v>33</v>
      </c>
      <c r="Q154" s="2">
        <v>151</v>
      </c>
      <c r="R154" s="2">
        <v>65</v>
      </c>
      <c r="S154" s="2">
        <v>2</v>
      </c>
      <c r="T154" s="2">
        <v>6</v>
      </c>
      <c r="U154" s="2">
        <v>4</v>
      </c>
      <c r="V154" s="2">
        <v>74</v>
      </c>
      <c r="W154" s="178">
        <f t="shared" si="22"/>
        <v>1627</v>
      </c>
    </row>
    <row r="155" spans="1:23" x14ac:dyDescent="0.3">
      <c r="A155" s="72">
        <v>45931</v>
      </c>
      <c r="B155" s="2">
        <v>78</v>
      </c>
      <c r="C155" s="2">
        <v>79</v>
      </c>
      <c r="D155" s="2">
        <v>105</v>
      </c>
      <c r="E155" s="2">
        <v>0</v>
      </c>
      <c r="F155" s="2">
        <v>151</v>
      </c>
      <c r="G155" s="2">
        <v>70</v>
      </c>
      <c r="H155" s="2">
        <v>132</v>
      </c>
      <c r="I155" s="2">
        <v>80</v>
      </c>
      <c r="J155" s="2">
        <v>92</v>
      </c>
      <c r="K155" s="2">
        <v>47</v>
      </c>
      <c r="L155" s="2">
        <v>65</v>
      </c>
      <c r="M155" s="2">
        <v>128</v>
      </c>
      <c r="N155" s="2">
        <v>66</v>
      </c>
      <c r="O155" s="2">
        <v>92</v>
      </c>
      <c r="P155" s="2">
        <v>82</v>
      </c>
      <c r="Q155" s="2">
        <v>87</v>
      </c>
      <c r="R155" s="2">
        <v>52</v>
      </c>
      <c r="S155" s="2">
        <v>3</v>
      </c>
      <c r="T155" s="2">
        <v>16</v>
      </c>
      <c r="U155" s="2">
        <v>4</v>
      </c>
      <c r="V155" s="2">
        <v>49</v>
      </c>
      <c r="W155" s="178">
        <f t="shared" si="22"/>
        <v>1478</v>
      </c>
    </row>
    <row r="156" spans="1:23" x14ac:dyDescent="0.3">
      <c r="A156" s="72">
        <v>45962</v>
      </c>
      <c r="B156" s="2">
        <v>67</v>
      </c>
      <c r="C156" s="2">
        <v>20</v>
      </c>
      <c r="D156" s="2">
        <v>111</v>
      </c>
      <c r="E156" s="2">
        <v>1</v>
      </c>
      <c r="F156" s="2">
        <v>178</v>
      </c>
      <c r="G156" s="2">
        <v>82</v>
      </c>
      <c r="H156" s="2">
        <v>134</v>
      </c>
      <c r="I156" s="2">
        <v>65</v>
      </c>
      <c r="J156" s="2">
        <v>79</v>
      </c>
      <c r="K156" s="2">
        <v>58</v>
      </c>
      <c r="L156" s="2">
        <v>111</v>
      </c>
      <c r="M156" s="2">
        <v>35</v>
      </c>
      <c r="N156" s="2">
        <v>74</v>
      </c>
      <c r="O156" s="2">
        <v>124</v>
      </c>
      <c r="P156" s="2">
        <v>78</v>
      </c>
      <c r="Q156" s="2">
        <v>61</v>
      </c>
      <c r="R156" s="2">
        <v>73</v>
      </c>
      <c r="S156" s="2">
        <v>1</v>
      </c>
      <c r="T156" s="2">
        <v>17</v>
      </c>
      <c r="U156" s="2">
        <v>17</v>
      </c>
      <c r="V156" s="2">
        <v>55</v>
      </c>
      <c r="W156" s="178">
        <f t="shared" si="22"/>
        <v>1441</v>
      </c>
    </row>
    <row r="157" spans="1:23" x14ac:dyDescent="0.3">
      <c r="A157" s="72">
        <v>45992</v>
      </c>
      <c r="B157" s="2">
        <v>33</v>
      </c>
      <c r="C157" s="2">
        <v>31</v>
      </c>
      <c r="D157" s="2">
        <v>69</v>
      </c>
      <c r="E157" s="2">
        <v>0</v>
      </c>
      <c r="F157" s="2">
        <v>136</v>
      </c>
      <c r="G157" s="2">
        <v>66</v>
      </c>
      <c r="H157" s="2">
        <v>216</v>
      </c>
      <c r="I157" s="2">
        <v>42</v>
      </c>
      <c r="J157" s="2">
        <v>64</v>
      </c>
      <c r="K157" s="2">
        <v>74</v>
      </c>
      <c r="L157" s="2">
        <v>169</v>
      </c>
      <c r="M157" s="2">
        <v>71</v>
      </c>
      <c r="N157" s="2">
        <v>28</v>
      </c>
      <c r="O157" s="2">
        <v>72</v>
      </c>
      <c r="P157" s="2">
        <v>24</v>
      </c>
      <c r="Q157" s="2">
        <v>30</v>
      </c>
      <c r="R157" s="2">
        <v>85</v>
      </c>
      <c r="S157" s="2">
        <v>3</v>
      </c>
      <c r="T157" s="2">
        <v>5</v>
      </c>
      <c r="U157" s="2">
        <v>0</v>
      </c>
      <c r="V157" s="2">
        <v>99</v>
      </c>
      <c r="W157" s="178">
        <f t="shared" si="22"/>
        <v>1317</v>
      </c>
    </row>
    <row r="158" spans="1:23" x14ac:dyDescent="0.3">
      <c r="A158" s="72">
        <v>46023</v>
      </c>
      <c r="B158" s="2">
        <v>17</v>
      </c>
      <c r="C158" s="2">
        <v>29</v>
      </c>
      <c r="D158" s="2">
        <v>44</v>
      </c>
      <c r="E158" s="2">
        <v>0</v>
      </c>
      <c r="F158" s="2">
        <v>167</v>
      </c>
      <c r="G158" s="2">
        <v>65</v>
      </c>
      <c r="H158" s="2">
        <v>106</v>
      </c>
      <c r="I158" s="2">
        <v>65</v>
      </c>
      <c r="J158" s="2">
        <v>37</v>
      </c>
      <c r="K158" s="2">
        <v>77</v>
      </c>
      <c r="L158" s="2">
        <v>76</v>
      </c>
      <c r="M158" s="2">
        <v>46</v>
      </c>
      <c r="N158" s="2">
        <v>29</v>
      </c>
      <c r="O158" s="2">
        <v>45</v>
      </c>
      <c r="P158" s="2">
        <v>41</v>
      </c>
      <c r="Q158" s="2">
        <v>48</v>
      </c>
      <c r="R158" s="2">
        <v>30</v>
      </c>
      <c r="S158" s="2">
        <v>0</v>
      </c>
      <c r="T158" s="2">
        <v>29</v>
      </c>
      <c r="U158" s="2">
        <v>3</v>
      </c>
      <c r="V158" s="2">
        <v>75</v>
      </c>
      <c r="W158" s="178">
        <f t="shared" si="22"/>
        <v>1029</v>
      </c>
    </row>
    <row r="159" spans="1:23" x14ac:dyDescent="0.3">
      <c r="A159" s="72">
        <v>46054</v>
      </c>
      <c r="B159" s="2">
        <v>95</v>
      </c>
      <c r="C159" s="2">
        <v>29</v>
      </c>
      <c r="D159" s="2">
        <v>45</v>
      </c>
      <c r="E159" s="2">
        <v>0</v>
      </c>
      <c r="F159" s="2">
        <v>99</v>
      </c>
      <c r="G159" s="2">
        <v>80</v>
      </c>
      <c r="H159" s="2">
        <v>143</v>
      </c>
      <c r="I159" s="2">
        <v>93</v>
      </c>
      <c r="J159" s="2">
        <v>49</v>
      </c>
      <c r="K159" s="2">
        <v>76</v>
      </c>
      <c r="L159" s="2">
        <v>96</v>
      </c>
      <c r="M159" s="2">
        <v>36</v>
      </c>
      <c r="N159" s="2">
        <v>71</v>
      </c>
      <c r="O159" s="2">
        <v>76</v>
      </c>
      <c r="P159" s="2">
        <v>60</v>
      </c>
      <c r="Q159" s="2">
        <v>85</v>
      </c>
      <c r="R159" s="2">
        <v>69</v>
      </c>
      <c r="S159" s="2">
        <v>7</v>
      </c>
      <c r="T159" s="2">
        <v>16</v>
      </c>
      <c r="U159" s="2">
        <v>8</v>
      </c>
      <c r="V159" s="2">
        <v>46</v>
      </c>
      <c r="W159" s="178">
        <f t="shared" ref="W159" si="23">SUM(B159:V159)</f>
        <v>1279</v>
      </c>
    </row>
    <row r="160" spans="1:23" x14ac:dyDescent="0.3">
      <c r="A160" s="72">
        <v>46082</v>
      </c>
      <c r="B160" s="2">
        <v>108</v>
      </c>
      <c r="C160" s="2">
        <v>34</v>
      </c>
      <c r="D160" s="2">
        <v>135</v>
      </c>
      <c r="E160" s="2">
        <v>1</v>
      </c>
      <c r="F160" s="2">
        <v>141</v>
      </c>
      <c r="G160" s="2">
        <v>69</v>
      </c>
      <c r="H160" s="2">
        <v>146</v>
      </c>
      <c r="I160" s="2">
        <v>121</v>
      </c>
      <c r="J160" s="2">
        <v>78</v>
      </c>
      <c r="K160" s="2">
        <v>79</v>
      </c>
      <c r="L160" s="2">
        <v>75</v>
      </c>
      <c r="M160" s="2">
        <v>143</v>
      </c>
      <c r="N160" s="2">
        <v>48</v>
      </c>
      <c r="O160" s="2">
        <v>75</v>
      </c>
      <c r="P160" s="2">
        <v>39</v>
      </c>
      <c r="Q160" s="2">
        <v>95</v>
      </c>
      <c r="R160" s="2">
        <v>86</v>
      </c>
      <c r="S160" s="2">
        <v>3</v>
      </c>
      <c r="T160" s="2">
        <v>11</v>
      </c>
      <c r="U160" s="2">
        <v>9</v>
      </c>
      <c r="V160" s="2">
        <v>52</v>
      </c>
      <c r="W160" s="178">
        <f t="shared" ref="W160" si="24">SUM(B160:V160)</f>
        <v>1548</v>
      </c>
    </row>
    <row r="161" spans="1:23" x14ac:dyDescent="0.3">
      <c r="A161" s="72">
        <v>46113</v>
      </c>
      <c r="B161" s="2">
        <v>359</v>
      </c>
      <c r="C161" s="2">
        <v>24</v>
      </c>
      <c r="D161" s="2">
        <v>90</v>
      </c>
      <c r="E161" s="2">
        <v>0</v>
      </c>
      <c r="F161" s="2">
        <v>155</v>
      </c>
      <c r="G161" s="2">
        <v>79</v>
      </c>
      <c r="H161" s="2">
        <v>120</v>
      </c>
      <c r="I161" s="2">
        <v>67</v>
      </c>
      <c r="J161" s="2">
        <v>110</v>
      </c>
      <c r="K161" s="2">
        <v>76</v>
      </c>
      <c r="L161" s="2">
        <v>90</v>
      </c>
      <c r="M161" s="2">
        <v>64</v>
      </c>
      <c r="N161" s="2">
        <v>59</v>
      </c>
      <c r="O161" s="2">
        <v>107</v>
      </c>
      <c r="P161" s="2">
        <v>34</v>
      </c>
      <c r="Q161" s="2">
        <v>76</v>
      </c>
      <c r="R161" s="2">
        <v>77</v>
      </c>
      <c r="S161" s="2">
        <v>2</v>
      </c>
      <c r="T161" s="2">
        <v>14</v>
      </c>
      <c r="U161" s="2">
        <v>11</v>
      </c>
      <c r="V161" s="2">
        <v>69</v>
      </c>
      <c r="W161" s="178">
        <f t="shared" ref="W161" si="25">SUM(B161:V161)</f>
        <v>1683</v>
      </c>
    </row>
    <row r="162" spans="1:23" x14ac:dyDescent="0.3">
      <c r="A162" s="72">
        <v>46143</v>
      </c>
      <c r="B162" s="2">
        <v>154</v>
      </c>
      <c r="C162" s="2">
        <v>39</v>
      </c>
      <c r="D162" s="2">
        <v>217</v>
      </c>
      <c r="E162" s="2">
        <v>0</v>
      </c>
      <c r="F162" s="2">
        <v>92</v>
      </c>
      <c r="G162" s="2">
        <v>108</v>
      </c>
      <c r="H162" s="2">
        <v>104</v>
      </c>
      <c r="I162" s="2">
        <v>70</v>
      </c>
      <c r="J162" s="2">
        <v>83</v>
      </c>
      <c r="K162" s="2">
        <v>101</v>
      </c>
      <c r="L162" s="2">
        <v>85</v>
      </c>
      <c r="M162" s="2">
        <v>51</v>
      </c>
      <c r="N162" s="2">
        <v>49</v>
      </c>
      <c r="O162" s="2">
        <v>103</v>
      </c>
      <c r="P162" s="2">
        <v>55</v>
      </c>
      <c r="Q162" s="2">
        <v>104</v>
      </c>
      <c r="R162" s="2">
        <v>76</v>
      </c>
      <c r="S162" s="2">
        <v>2</v>
      </c>
      <c r="T162" s="2">
        <v>12</v>
      </c>
      <c r="U162" s="2">
        <v>9</v>
      </c>
      <c r="V162" s="2">
        <v>53</v>
      </c>
      <c r="W162" s="178">
        <f t="shared" ref="W162" si="26">SUM(B162:V162)</f>
        <v>1567</v>
      </c>
    </row>
    <row r="165" spans="1:23" x14ac:dyDescent="0.3">
      <c r="W165" s="180"/>
    </row>
    <row r="166" spans="1:23" x14ac:dyDescent="0.3">
      <c r="V166"/>
      <c r="W166" s="180"/>
    </row>
  </sheetData>
  <conditionalFormatting sqref="B2:B162">
    <cfRule type="colorScale" priority="45">
      <colorScale>
        <cfvo type="min"/>
        <cfvo type="max"/>
        <color rgb="FFFCFCFF"/>
        <color rgb="FF63BE7B"/>
      </colorScale>
    </cfRule>
  </conditionalFormatting>
  <conditionalFormatting sqref="C2:C162">
    <cfRule type="colorScale" priority="44">
      <colorScale>
        <cfvo type="min"/>
        <cfvo type="max"/>
        <color rgb="FFFCFCFF"/>
        <color rgb="FF63BE7B"/>
      </colorScale>
    </cfRule>
  </conditionalFormatting>
  <conditionalFormatting sqref="D2:D140 D141:V142 D143:D162">
    <cfRule type="colorScale" priority="43">
      <colorScale>
        <cfvo type="min"/>
        <cfvo type="max"/>
        <color rgb="FFFCFCFF"/>
        <color rgb="FF63BE7B"/>
      </colorScale>
    </cfRule>
  </conditionalFormatting>
  <conditionalFormatting sqref="E2:E140 E143:E162">
    <cfRule type="colorScale" priority="42">
      <colorScale>
        <cfvo type="min"/>
        <cfvo type="max"/>
        <color rgb="FFFCFCFF"/>
        <color rgb="FF63BE7B"/>
      </colorScale>
    </cfRule>
  </conditionalFormatting>
  <conditionalFormatting sqref="F2:F140 F143:F162">
    <cfRule type="colorScale" priority="41">
      <colorScale>
        <cfvo type="min"/>
        <cfvo type="max"/>
        <color rgb="FFFCFCFF"/>
        <color rgb="FF63BE7B"/>
      </colorScale>
    </cfRule>
  </conditionalFormatting>
  <conditionalFormatting sqref="G2:G140 G143:G162">
    <cfRule type="colorScale" priority="40">
      <colorScale>
        <cfvo type="min"/>
        <cfvo type="max"/>
        <color rgb="FFFCFCFF"/>
        <color rgb="FF63BE7B"/>
      </colorScale>
    </cfRule>
  </conditionalFormatting>
  <conditionalFormatting sqref="H2:H140 H143:H162">
    <cfRule type="colorScale" priority="39">
      <colorScale>
        <cfvo type="min"/>
        <cfvo type="max"/>
        <color rgb="FFFCFCFF"/>
        <color rgb="FF63BE7B"/>
      </colorScale>
    </cfRule>
  </conditionalFormatting>
  <conditionalFormatting sqref="I2:I140 I143:I162">
    <cfRule type="colorScale" priority="38">
      <colorScale>
        <cfvo type="min"/>
        <cfvo type="max"/>
        <color rgb="FFFCFCFF"/>
        <color rgb="FF63BE7B"/>
      </colorScale>
    </cfRule>
  </conditionalFormatting>
  <conditionalFormatting sqref="J2:J140 J143:J162">
    <cfRule type="colorScale" priority="37">
      <colorScale>
        <cfvo type="min"/>
        <cfvo type="max"/>
        <color rgb="FFFCFCFF"/>
        <color rgb="FF63BE7B"/>
      </colorScale>
    </cfRule>
  </conditionalFormatting>
  <conditionalFormatting sqref="K2:K140 K143:K162">
    <cfRule type="colorScale" priority="36">
      <colorScale>
        <cfvo type="min"/>
        <cfvo type="max"/>
        <color rgb="FFFCFCFF"/>
        <color rgb="FF63BE7B"/>
      </colorScale>
    </cfRule>
  </conditionalFormatting>
  <conditionalFormatting sqref="L2:L140 L143:L162">
    <cfRule type="colorScale" priority="35">
      <colorScale>
        <cfvo type="min"/>
        <cfvo type="max"/>
        <color rgb="FFFCFCFF"/>
        <color rgb="FF63BE7B"/>
      </colorScale>
    </cfRule>
  </conditionalFormatting>
  <conditionalFormatting sqref="M2:M140 M143:M162">
    <cfRule type="colorScale" priority="34">
      <colorScale>
        <cfvo type="min"/>
        <cfvo type="max"/>
        <color rgb="FFFCFCFF"/>
        <color rgb="FF63BE7B"/>
      </colorScale>
    </cfRule>
  </conditionalFormatting>
  <conditionalFormatting sqref="N2:N140 N143:N162">
    <cfRule type="colorScale" priority="33">
      <colorScale>
        <cfvo type="min"/>
        <cfvo type="max"/>
        <color rgb="FFFCFCFF"/>
        <color rgb="FF63BE7B"/>
      </colorScale>
    </cfRule>
  </conditionalFormatting>
  <conditionalFormatting sqref="O2:O140 O143:O162">
    <cfRule type="colorScale" priority="32">
      <colorScale>
        <cfvo type="min"/>
        <cfvo type="max"/>
        <color rgb="FFFCFCFF"/>
        <color rgb="FF63BE7B"/>
      </colorScale>
    </cfRule>
  </conditionalFormatting>
  <conditionalFormatting sqref="P2:P140 P143:P162">
    <cfRule type="colorScale" priority="31">
      <colorScale>
        <cfvo type="min"/>
        <cfvo type="max"/>
        <color rgb="FFFCFCFF"/>
        <color rgb="FF63BE7B"/>
      </colorScale>
    </cfRule>
  </conditionalFormatting>
  <conditionalFormatting sqref="Q2:Q140 Q143:Q162">
    <cfRule type="colorScale" priority="30">
      <colorScale>
        <cfvo type="min"/>
        <cfvo type="max"/>
        <color rgb="FFFCFCFF"/>
        <color rgb="FF63BE7B"/>
      </colorScale>
    </cfRule>
  </conditionalFormatting>
  <conditionalFormatting sqref="R2:R140 R143:R162">
    <cfRule type="colorScale" priority="29">
      <colorScale>
        <cfvo type="min"/>
        <cfvo type="max"/>
        <color rgb="FFFCFCFF"/>
        <color rgb="FF63BE7B"/>
      </colorScale>
    </cfRule>
  </conditionalFormatting>
  <conditionalFormatting sqref="S2:S140 S143:S162">
    <cfRule type="colorScale" priority="28">
      <colorScale>
        <cfvo type="min"/>
        <cfvo type="max"/>
        <color rgb="FFFCFCFF"/>
        <color rgb="FF63BE7B"/>
      </colorScale>
    </cfRule>
  </conditionalFormatting>
  <conditionalFormatting sqref="T2:T140 T143:T162">
    <cfRule type="colorScale" priority="27">
      <colorScale>
        <cfvo type="min"/>
        <cfvo type="max"/>
        <color rgb="FFFCFCFF"/>
        <color rgb="FF63BE7B"/>
      </colorScale>
    </cfRule>
  </conditionalFormatting>
  <conditionalFormatting sqref="U2:U140 U143:U162">
    <cfRule type="colorScale" priority="26">
      <colorScale>
        <cfvo type="min"/>
        <cfvo type="max"/>
        <color rgb="FFFCFCFF"/>
        <color rgb="FF63BE7B"/>
      </colorScale>
    </cfRule>
  </conditionalFormatting>
  <conditionalFormatting sqref="V2:V140">
    <cfRule type="colorScale" priority="25">
      <colorScale>
        <cfvo type="min"/>
        <cfvo type="max"/>
        <color rgb="FFFCFCFF"/>
        <color rgb="FF63BE7B"/>
      </colorScale>
    </cfRule>
  </conditionalFormatting>
  <conditionalFormatting sqref="V143:V162">
    <cfRule type="colorScale" priority="1">
      <colorScale>
        <cfvo type="min"/>
        <cfvo type="max"/>
        <color rgb="FFFCFCFF"/>
        <color rgb="FF63BE7B"/>
      </colorScale>
    </cfRule>
  </conditionalFormatting>
  <conditionalFormatting sqref="W2:W162">
    <cfRule type="colorScale" priority="24">
      <colorScale>
        <cfvo type="min"/>
        <cfvo type="max"/>
        <color rgb="FFFCFCFF"/>
        <color rgb="FF63BE7B"/>
      </colorScale>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4E27D-101A-43FC-9FB8-63BE523D679E}">
  <sheetPr>
    <tabColor rgb="FF92D050"/>
  </sheetPr>
  <dimension ref="A1:V162"/>
  <sheetViews>
    <sheetView zoomScaleNormal="100" workbookViewId="0">
      <pane ySplit="1" topLeftCell="A130" activePane="bottomLeft" state="frozen"/>
      <selection pane="bottomLeft" activeCell="A162" sqref="A162"/>
    </sheetView>
  </sheetViews>
  <sheetFormatPr defaultRowHeight="13" x14ac:dyDescent="0.3"/>
  <cols>
    <col min="1" max="1" width="10.69921875" style="76" customWidth="1"/>
    <col min="2" max="4" width="11.69921875" customWidth="1"/>
    <col min="5" max="5" width="11.69921875" style="4" customWidth="1"/>
    <col min="6" max="9" width="11.69921875" customWidth="1"/>
    <col min="10" max="10" width="4.8984375" customWidth="1"/>
    <col min="11" max="11" width="6" bestFit="1" customWidth="1"/>
  </cols>
  <sheetData>
    <row r="1" spans="1:9" ht="48" x14ac:dyDescent="0.3">
      <c r="A1" s="77" t="s">
        <v>0</v>
      </c>
      <c r="B1" s="7" t="s">
        <v>68</v>
      </c>
      <c r="C1" s="7" t="s">
        <v>69</v>
      </c>
      <c r="D1" s="7" t="s">
        <v>70</v>
      </c>
      <c r="E1" s="81" t="s">
        <v>71</v>
      </c>
      <c r="F1" s="7" t="s">
        <v>72</v>
      </c>
      <c r="G1" s="7" t="s">
        <v>125</v>
      </c>
      <c r="H1" s="7" t="s">
        <v>126</v>
      </c>
      <c r="I1" s="7" t="s">
        <v>73</v>
      </c>
    </row>
    <row r="2" spans="1:9" x14ac:dyDescent="0.3">
      <c r="A2" s="139">
        <v>41275</v>
      </c>
      <c r="B2" s="140">
        <v>199</v>
      </c>
      <c r="C2" s="141" t="s">
        <v>13</v>
      </c>
      <c r="D2" s="141" t="s">
        <v>13</v>
      </c>
      <c r="E2" s="142" t="s">
        <v>13</v>
      </c>
      <c r="F2" s="144" t="s">
        <v>13</v>
      </c>
      <c r="G2" s="12" t="s">
        <v>13</v>
      </c>
      <c r="H2" s="14" t="s">
        <v>13</v>
      </c>
      <c r="I2" s="97" t="s">
        <v>13</v>
      </c>
    </row>
    <row r="3" spans="1:9" x14ac:dyDescent="0.3">
      <c r="A3" s="139">
        <v>41306</v>
      </c>
      <c r="B3" s="140">
        <v>243</v>
      </c>
      <c r="C3" s="141" t="s">
        <v>13</v>
      </c>
      <c r="D3" s="141" t="s">
        <v>13</v>
      </c>
      <c r="E3" s="142" t="s">
        <v>13</v>
      </c>
      <c r="F3" s="144" t="s">
        <v>13</v>
      </c>
      <c r="G3" s="12" t="s">
        <v>13</v>
      </c>
      <c r="H3" s="14" t="s">
        <v>13</v>
      </c>
      <c r="I3" s="97" t="s">
        <v>13</v>
      </c>
    </row>
    <row r="4" spans="1:9" x14ac:dyDescent="0.3">
      <c r="A4" s="139">
        <v>41334</v>
      </c>
      <c r="B4" s="140">
        <v>268</v>
      </c>
      <c r="C4" s="141" t="s">
        <v>13</v>
      </c>
      <c r="D4" s="141" t="s">
        <v>13</v>
      </c>
      <c r="E4" s="142" t="s">
        <v>13</v>
      </c>
      <c r="F4" s="144" t="s">
        <v>13</v>
      </c>
      <c r="G4" s="12" t="s">
        <v>13</v>
      </c>
      <c r="H4" s="14" t="s">
        <v>13</v>
      </c>
      <c r="I4" s="97" t="s">
        <v>13</v>
      </c>
    </row>
    <row r="5" spans="1:9" x14ac:dyDescent="0.3">
      <c r="A5" s="139">
        <v>41365</v>
      </c>
      <c r="B5" s="140">
        <v>303</v>
      </c>
      <c r="C5" s="141" t="s">
        <v>13</v>
      </c>
      <c r="D5" s="141" t="s">
        <v>13</v>
      </c>
      <c r="E5" s="142" t="s">
        <v>13</v>
      </c>
      <c r="F5" s="144" t="s">
        <v>13</v>
      </c>
      <c r="G5" s="12" t="s">
        <v>13</v>
      </c>
      <c r="H5" s="14" t="s">
        <v>13</v>
      </c>
      <c r="I5" s="97" t="s">
        <v>13</v>
      </c>
    </row>
    <row r="6" spans="1:9" x14ac:dyDescent="0.3">
      <c r="A6" s="139">
        <v>41395</v>
      </c>
      <c r="B6" s="140">
        <v>322</v>
      </c>
      <c r="C6" s="141" t="s">
        <v>13</v>
      </c>
      <c r="D6" s="141" t="s">
        <v>13</v>
      </c>
      <c r="E6" s="142" t="s">
        <v>13</v>
      </c>
      <c r="F6" s="144" t="s">
        <v>13</v>
      </c>
      <c r="G6" s="12" t="s">
        <v>13</v>
      </c>
      <c r="H6" s="14" t="s">
        <v>13</v>
      </c>
      <c r="I6" s="97" t="s">
        <v>13</v>
      </c>
    </row>
    <row r="7" spans="1:9" x14ac:dyDescent="0.3">
      <c r="A7" s="139">
        <v>41426</v>
      </c>
      <c r="B7" s="140">
        <v>296</v>
      </c>
      <c r="C7" s="141" t="s">
        <v>13</v>
      </c>
      <c r="D7" s="141" t="s">
        <v>13</v>
      </c>
      <c r="E7" s="142" t="s">
        <v>13</v>
      </c>
      <c r="F7" s="144" t="s">
        <v>13</v>
      </c>
      <c r="G7" s="12" t="s">
        <v>13</v>
      </c>
      <c r="H7" s="14" t="s">
        <v>13</v>
      </c>
      <c r="I7" s="97" t="s">
        <v>13</v>
      </c>
    </row>
    <row r="8" spans="1:9" x14ac:dyDescent="0.3">
      <c r="A8" s="139">
        <v>41456</v>
      </c>
      <c r="B8" s="140">
        <v>361</v>
      </c>
      <c r="C8" s="141" t="s">
        <v>13</v>
      </c>
      <c r="D8" s="141" t="s">
        <v>13</v>
      </c>
      <c r="E8" s="142" t="s">
        <v>13</v>
      </c>
      <c r="F8" s="144" t="s">
        <v>13</v>
      </c>
      <c r="G8" s="12" t="s">
        <v>13</v>
      </c>
      <c r="H8" s="14" t="s">
        <v>13</v>
      </c>
      <c r="I8" s="97" t="s">
        <v>13</v>
      </c>
    </row>
    <row r="9" spans="1:9" x14ac:dyDescent="0.3">
      <c r="A9" s="139">
        <v>41487</v>
      </c>
      <c r="B9" s="140">
        <v>297</v>
      </c>
      <c r="C9" s="141" t="s">
        <v>13</v>
      </c>
      <c r="D9" s="141" t="s">
        <v>13</v>
      </c>
      <c r="E9" s="142" t="s">
        <v>13</v>
      </c>
      <c r="F9" s="144" t="s">
        <v>13</v>
      </c>
      <c r="G9" s="12" t="s">
        <v>13</v>
      </c>
      <c r="H9" s="14" t="s">
        <v>13</v>
      </c>
      <c r="I9" s="97" t="s">
        <v>13</v>
      </c>
    </row>
    <row r="10" spans="1:9" x14ac:dyDescent="0.3">
      <c r="A10" s="139">
        <v>41518</v>
      </c>
      <c r="B10" s="140">
        <v>341</v>
      </c>
      <c r="C10" s="141" t="s">
        <v>13</v>
      </c>
      <c r="D10" s="141" t="s">
        <v>13</v>
      </c>
      <c r="E10" s="142" t="s">
        <v>13</v>
      </c>
      <c r="F10" s="144" t="s">
        <v>13</v>
      </c>
      <c r="G10" s="12" t="s">
        <v>13</v>
      </c>
      <c r="H10" s="14" t="s">
        <v>13</v>
      </c>
      <c r="I10" s="97" t="s">
        <v>13</v>
      </c>
    </row>
    <row r="11" spans="1:9" x14ac:dyDescent="0.3">
      <c r="A11" s="139">
        <v>41548</v>
      </c>
      <c r="B11" s="140">
        <v>335</v>
      </c>
      <c r="C11" s="141" t="s">
        <v>13</v>
      </c>
      <c r="D11" s="141" t="s">
        <v>13</v>
      </c>
      <c r="E11" s="142" t="s">
        <v>13</v>
      </c>
      <c r="F11" s="144" t="s">
        <v>13</v>
      </c>
      <c r="G11" s="12" t="s">
        <v>13</v>
      </c>
      <c r="H11" s="14" t="s">
        <v>13</v>
      </c>
      <c r="I11" s="97" t="s">
        <v>13</v>
      </c>
    </row>
    <row r="12" spans="1:9" x14ac:dyDescent="0.3">
      <c r="A12" s="139">
        <v>41579</v>
      </c>
      <c r="B12" s="140">
        <v>343</v>
      </c>
      <c r="C12" s="141" t="s">
        <v>13</v>
      </c>
      <c r="D12" s="141" t="s">
        <v>13</v>
      </c>
      <c r="E12" s="142" t="s">
        <v>13</v>
      </c>
      <c r="F12" s="144" t="s">
        <v>13</v>
      </c>
      <c r="G12" s="12" t="s">
        <v>13</v>
      </c>
      <c r="H12" s="14" t="s">
        <v>13</v>
      </c>
      <c r="I12" s="97" t="s">
        <v>13</v>
      </c>
    </row>
    <row r="13" spans="1:9" x14ac:dyDescent="0.3">
      <c r="A13" s="139">
        <v>41609</v>
      </c>
      <c r="B13" s="140">
        <v>329</v>
      </c>
      <c r="C13" s="95">
        <f>SUM(B2:B13)</f>
        <v>3637</v>
      </c>
      <c r="D13" s="98">
        <f t="shared" ref="D13:D36" si="0">AVERAGE(B2:B13)</f>
        <v>303.08333333333331</v>
      </c>
      <c r="E13" s="142" t="s">
        <v>13</v>
      </c>
      <c r="F13" s="144" t="s">
        <v>13</v>
      </c>
      <c r="G13" s="12" t="s">
        <v>13</v>
      </c>
      <c r="H13" s="14" t="s">
        <v>13</v>
      </c>
      <c r="I13" s="97" t="s">
        <v>13</v>
      </c>
    </row>
    <row r="14" spans="1:9" x14ac:dyDescent="0.3">
      <c r="A14" s="139">
        <v>41640</v>
      </c>
      <c r="B14" s="140">
        <v>317</v>
      </c>
      <c r="C14" s="95">
        <f t="shared" ref="C14:C36" si="1">SUM(B3:B14)</f>
        <v>3755</v>
      </c>
      <c r="D14" s="98">
        <f t="shared" si="0"/>
        <v>312.91666666666669</v>
      </c>
      <c r="E14" s="142" t="s">
        <v>13</v>
      </c>
      <c r="F14" s="144" t="s">
        <v>13</v>
      </c>
      <c r="G14" s="12" t="s">
        <v>13</v>
      </c>
      <c r="H14" s="14" t="s">
        <v>13</v>
      </c>
      <c r="I14" s="97" t="s">
        <v>13</v>
      </c>
    </row>
    <row r="15" spans="1:9" x14ac:dyDescent="0.3">
      <c r="A15" s="139">
        <v>41671</v>
      </c>
      <c r="B15" s="140">
        <v>383</v>
      </c>
      <c r="C15" s="95">
        <f t="shared" si="1"/>
        <v>3895</v>
      </c>
      <c r="D15" s="98">
        <f t="shared" si="0"/>
        <v>324.58333333333331</v>
      </c>
      <c r="E15" s="142" t="s">
        <v>13</v>
      </c>
      <c r="F15" s="144" t="s">
        <v>13</v>
      </c>
      <c r="G15" s="12" t="s">
        <v>13</v>
      </c>
      <c r="H15" s="14" t="s">
        <v>13</v>
      </c>
      <c r="I15" s="97" t="s">
        <v>13</v>
      </c>
    </row>
    <row r="16" spans="1:9" x14ac:dyDescent="0.3">
      <c r="A16" s="139">
        <v>41699</v>
      </c>
      <c r="B16" s="140">
        <v>400</v>
      </c>
      <c r="C16" s="95">
        <f t="shared" si="1"/>
        <v>4027</v>
      </c>
      <c r="D16" s="98">
        <f t="shared" si="0"/>
        <v>335.58333333333331</v>
      </c>
      <c r="E16" s="142" t="s">
        <v>13</v>
      </c>
      <c r="F16" s="144" t="s">
        <v>13</v>
      </c>
      <c r="G16" s="12" t="s">
        <v>13</v>
      </c>
      <c r="H16" s="14" t="s">
        <v>13</v>
      </c>
      <c r="I16" s="97" t="s">
        <v>13</v>
      </c>
    </row>
    <row r="17" spans="1:9" x14ac:dyDescent="0.3">
      <c r="A17" s="139">
        <v>41730</v>
      </c>
      <c r="B17" s="140">
        <v>382</v>
      </c>
      <c r="C17" s="95">
        <f t="shared" si="1"/>
        <v>4106</v>
      </c>
      <c r="D17" s="98">
        <f t="shared" si="0"/>
        <v>342.16666666666669</v>
      </c>
      <c r="E17" s="142" t="s">
        <v>13</v>
      </c>
      <c r="F17" s="144" t="s">
        <v>13</v>
      </c>
      <c r="G17" s="12" t="s">
        <v>13</v>
      </c>
      <c r="H17" s="14" t="s">
        <v>13</v>
      </c>
      <c r="I17" s="97" t="s">
        <v>13</v>
      </c>
    </row>
    <row r="18" spans="1:9" x14ac:dyDescent="0.3">
      <c r="A18" s="139">
        <v>41760</v>
      </c>
      <c r="B18" s="140">
        <v>480</v>
      </c>
      <c r="C18" s="95">
        <f t="shared" si="1"/>
        <v>4264</v>
      </c>
      <c r="D18" s="98">
        <f t="shared" si="0"/>
        <v>355.33333333333331</v>
      </c>
      <c r="E18" s="142" t="s">
        <v>13</v>
      </c>
      <c r="F18" s="144" t="s">
        <v>13</v>
      </c>
      <c r="G18" s="12" t="s">
        <v>13</v>
      </c>
      <c r="H18" s="14" t="s">
        <v>13</v>
      </c>
      <c r="I18" s="97" t="s">
        <v>13</v>
      </c>
    </row>
    <row r="19" spans="1:9" x14ac:dyDescent="0.3">
      <c r="A19" s="139">
        <v>41791</v>
      </c>
      <c r="B19" s="140">
        <v>354</v>
      </c>
      <c r="C19" s="95">
        <f t="shared" si="1"/>
        <v>4322</v>
      </c>
      <c r="D19" s="98">
        <f t="shared" si="0"/>
        <v>360.16666666666669</v>
      </c>
      <c r="E19" s="142" t="s">
        <v>13</v>
      </c>
      <c r="F19" s="144" t="s">
        <v>13</v>
      </c>
      <c r="G19" s="12" t="s">
        <v>13</v>
      </c>
      <c r="H19" s="14" t="s">
        <v>13</v>
      </c>
      <c r="I19" s="97" t="s">
        <v>13</v>
      </c>
    </row>
    <row r="20" spans="1:9" x14ac:dyDescent="0.3">
      <c r="A20" s="139">
        <v>41821</v>
      </c>
      <c r="B20" s="140">
        <v>412</v>
      </c>
      <c r="C20" s="95">
        <f t="shared" si="1"/>
        <v>4373</v>
      </c>
      <c r="D20" s="98">
        <f t="shared" si="0"/>
        <v>364.41666666666669</v>
      </c>
      <c r="E20" s="142" t="s">
        <v>13</v>
      </c>
      <c r="F20" s="144" t="s">
        <v>13</v>
      </c>
      <c r="G20" s="12" t="s">
        <v>13</v>
      </c>
      <c r="H20" s="14" t="s">
        <v>13</v>
      </c>
      <c r="I20" s="97" t="s">
        <v>13</v>
      </c>
    </row>
    <row r="21" spans="1:9" x14ac:dyDescent="0.3">
      <c r="A21" s="139">
        <v>41852</v>
      </c>
      <c r="B21" s="140">
        <v>375</v>
      </c>
      <c r="C21" s="95">
        <f t="shared" si="1"/>
        <v>4451</v>
      </c>
      <c r="D21" s="98">
        <f t="shared" si="0"/>
        <v>370.91666666666669</v>
      </c>
      <c r="E21" s="142" t="s">
        <v>13</v>
      </c>
      <c r="F21" s="144" t="s">
        <v>13</v>
      </c>
      <c r="G21" s="12" t="s">
        <v>13</v>
      </c>
      <c r="H21" s="14" t="s">
        <v>13</v>
      </c>
      <c r="I21" s="97" t="s">
        <v>13</v>
      </c>
    </row>
    <row r="22" spans="1:9" x14ac:dyDescent="0.3">
      <c r="A22" s="139">
        <v>41883</v>
      </c>
      <c r="B22" s="140">
        <v>443</v>
      </c>
      <c r="C22" s="95">
        <f t="shared" si="1"/>
        <v>4553</v>
      </c>
      <c r="D22" s="98">
        <f t="shared" si="0"/>
        <v>379.41666666666669</v>
      </c>
      <c r="E22" s="142" t="s">
        <v>13</v>
      </c>
      <c r="F22" s="144" t="s">
        <v>13</v>
      </c>
      <c r="G22" s="12" t="s">
        <v>13</v>
      </c>
      <c r="H22" s="14" t="s">
        <v>13</v>
      </c>
      <c r="I22" s="97" t="s">
        <v>13</v>
      </c>
    </row>
    <row r="23" spans="1:9" x14ac:dyDescent="0.3">
      <c r="A23" s="139">
        <v>41913</v>
      </c>
      <c r="B23" s="140">
        <v>422</v>
      </c>
      <c r="C23" s="95">
        <f t="shared" si="1"/>
        <v>4640</v>
      </c>
      <c r="D23" s="98">
        <f t="shared" si="0"/>
        <v>386.66666666666669</v>
      </c>
      <c r="E23" s="142" t="s">
        <v>13</v>
      </c>
      <c r="F23" s="144" t="s">
        <v>13</v>
      </c>
      <c r="G23" s="12" t="s">
        <v>13</v>
      </c>
      <c r="H23" s="14" t="s">
        <v>13</v>
      </c>
      <c r="I23" s="97" t="s">
        <v>13</v>
      </c>
    </row>
    <row r="24" spans="1:9" x14ac:dyDescent="0.3">
      <c r="A24" s="139">
        <v>41944</v>
      </c>
      <c r="B24" s="140">
        <v>507</v>
      </c>
      <c r="C24" s="95">
        <f t="shared" si="1"/>
        <v>4804</v>
      </c>
      <c r="D24" s="98">
        <f t="shared" si="0"/>
        <v>400.33333333333331</v>
      </c>
      <c r="E24" s="142" t="s">
        <v>13</v>
      </c>
      <c r="F24" s="144" t="s">
        <v>13</v>
      </c>
      <c r="G24" s="12" t="s">
        <v>13</v>
      </c>
      <c r="H24" s="14" t="s">
        <v>13</v>
      </c>
      <c r="I24" s="97" t="s">
        <v>13</v>
      </c>
    </row>
    <row r="25" spans="1:9" x14ac:dyDescent="0.3">
      <c r="A25" s="139">
        <v>41974</v>
      </c>
      <c r="B25" s="140">
        <v>478</v>
      </c>
      <c r="C25" s="95">
        <f t="shared" si="1"/>
        <v>4953</v>
      </c>
      <c r="D25" s="98">
        <f t="shared" si="0"/>
        <v>412.75</v>
      </c>
      <c r="E25" s="99">
        <f t="shared" ref="E25:E49" si="2">D25-D13</f>
        <v>109.66666666666669</v>
      </c>
      <c r="F25" s="144" t="s">
        <v>13</v>
      </c>
      <c r="G25" s="12" t="s">
        <v>13</v>
      </c>
      <c r="H25" s="14" t="s">
        <v>13</v>
      </c>
      <c r="I25" s="97" t="s">
        <v>13</v>
      </c>
    </row>
    <row r="26" spans="1:9" x14ac:dyDescent="0.3">
      <c r="A26" s="139">
        <v>42005</v>
      </c>
      <c r="B26" s="140">
        <v>356</v>
      </c>
      <c r="C26" s="95">
        <f t="shared" si="1"/>
        <v>4992</v>
      </c>
      <c r="D26" s="98">
        <f t="shared" si="0"/>
        <v>416</v>
      </c>
      <c r="E26" s="99">
        <f t="shared" si="2"/>
        <v>103.08333333333331</v>
      </c>
      <c r="F26" s="144" t="s">
        <v>13</v>
      </c>
      <c r="G26" s="12" t="s">
        <v>13</v>
      </c>
      <c r="H26" s="14" t="s">
        <v>13</v>
      </c>
      <c r="I26" s="97" t="s">
        <v>13</v>
      </c>
    </row>
    <row r="27" spans="1:9" x14ac:dyDescent="0.3">
      <c r="A27" s="139">
        <v>42036</v>
      </c>
      <c r="B27" s="140">
        <v>447</v>
      </c>
      <c r="C27" s="95">
        <f t="shared" si="1"/>
        <v>5056</v>
      </c>
      <c r="D27" s="98">
        <f t="shared" si="0"/>
        <v>421.33333333333331</v>
      </c>
      <c r="E27" s="99">
        <f t="shared" si="2"/>
        <v>96.75</v>
      </c>
      <c r="F27" s="144" t="s">
        <v>13</v>
      </c>
      <c r="G27" s="12" t="s">
        <v>13</v>
      </c>
      <c r="H27" s="14" t="s">
        <v>13</v>
      </c>
      <c r="I27" s="97" t="s">
        <v>13</v>
      </c>
    </row>
    <row r="28" spans="1:9" x14ac:dyDescent="0.3">
      <c r="A28" s="139">
        <v>42064</v>
      </c>
      <c r="B28" s="140">
        <v>491</v>
      </c>
      <c r="C28" s="95">
        <f t="shared" si="1"/>
        <v>5147</v>
      </c>
      <c r="D28" s="98">
        <f t="shared" si="0"/>
        <v>428.91666666666669</v>
      </c>
      <c r="E28" s="99">
        <f t="shared" si="2"/>
        <v>93.333333333333371</v>
      </c>
      <c r="F28" s="144" t="s">
        <v>13</v>
      </c>
      <c r="G28" s="12" t="s">
        <v>13</v>
      </c>
      <c r="H28" s="14" t="s">
        <v>13</v>
      </c>
      <c r="I28" s="97" t="s">
        <v>13</v>
      </c>
    </row>
    <row r="29" spans="1:9" x14ac:dyDescent="0.3">
      <c r="A29" s="139">
        <v>42095</v>
      </c>
      <c r="B29" s="140">
        <v>504</v>
      </c>
      <c r="C29" s="95">
        <f t="shared" si="1"/>
        <v>5269</v>
      </c>
      <c r="D29" s="98">
        <f t="shared" si="0"/>
        <v>439.08333333333331</v>
      </c>
      <c r="E29" s="99">
        <f t="shared" si="2"/>
        <v>96.916666666666629</v>
      </c>
      <c r="F29" s="144" t="s">
        <v>13</v>
      </c>
      <c r="G29" s="12" t="s">
        <v>13</v>
      </c>
      <c r="H29" s="14" t="s">
        <v>13</v>
      </c>
      <c r="I29" s="97" t="s">
        <v>13</v>
      </c>
    </row>
    <row r="30" spans="1:9" x14ac:dyDescent="0.3">
      <c r="A30" s="139">
        <v>42125</v>
      </c>
      <c r="B30" s="140">
        <v>510</v>
      </c>
      <c r="C30" s="95">
        <f t="shared" si="1"/>
        <v>5299</v>
      </c>
      <c r="D30" s="98">
        <f t="shared" si="0"/>
        <v>441.58333333333331</v>
      </c>
      <c r="E30" s="99">
        <f t="shared" si="2"/>
        <v>86.25</v>
      </c>
      <c r="F30" s="144" t="s">
        <v>13</v>
      </c>
      <c r="G30" s="12" t="s">
        <v>13</v>
      </c>
      <c r="H30" s="14" t="s">
        <v>13</v>
      </c>
      <c r="I30" s="97" t="s">
        <v>13</v>
      </c>
    </row>
    <row r="31" spans="1:9" x14ac:dyDescent="0.3">
      <c r="A31" s="139">
        <v>42156</v>
      </c>
      <c r="B31" s="140">
        <v>469</v>
      </c>
      <c r="C31" s="95">
        <f t="shared" si="1"/>
        <v>5414</v>
      </c>
      <c r="D31" s="98">
        <f t="shared" si="0"/>
        <v>451.16666666666669</v>
      </c>
      <c r="E31" s="99">
        <f t="shared" si="2"/>
        <v>91</v>
      </c>
      <c r="F31" s="144" t="s">
        <v>13</v>
      </c>
      <c r="G31" s="12" t="s">
        <v>13</v>
      </c>
      <c r="H31" s="14" t="s">
        <v>13</v>
      </c>
      <c r="I31" s="97" t="s">
        <v>13</v>
      </c>
    </row>
    <row r="32" spans="1:9" x14ac:dyDescent="0.3">
      <c r="A32" s="139">
        <v>42186</v>
      </c>
      <c r="B32" s="140">
        <v>772</v>
      </c>
      <c r="C32" s="95">
        <f t="shared" si="1"/>
        <v>5774</v>
      </c>
      <c r="D32" s="98">
        <f t="shared" si="0"/>
        <v>481.16666666666669</v>
      </c>
      <c r="E32" s="99">
        <f t="shared" si="2"/>
        <v>116.75</v>
      </c>
      <c r="F32" s="144" t="s">
        <v>13</v>
      </c>
      <c r="G32" s="12" t="s">
        <v>13</v>
      </c>
      <c r="H32" s="14" t="s">
        <v>13</v>
      </c>
      <c r="I32" s="97" t="s">
        <v>13</v>
      </c>
    </row>
    <row r="33" spans="1:9" x14ac:dyDescent="0.3">
      <c r="A33" s="139">
        <v>42217</v>
      </c>
      <c r="B33" s="140">
        <v>434</v>
      </c>
      <c r="C33" s="95">
        <f t="shared" si="1"/>
        <v>5833</v>
      </c>
      <c r="D33" s="98">
        <f t="shared" si="0"/>
        <v>486.08333333333331</v>
      </c>
      <c r="E33" s="99">
        <f t="shared" si="2"/>
        <v>115.16666666666663</v>
      </c>
      <c r="F33" s="144" t="s">
        <v>13</v>
      </c>
      <c r="G33" s="12" t="s">
        <v>13</v>
      </c>
      <c r="H33" s="14" t="s">
        <v>13</v>
      </c>
      <c r="I33" s="97" t="s">
        <v>13</v>
      </c>
    </row>
    <row r="34" spans="1:9" x14ac:dyDescent="0.3">
      <c r="A34" s="139">
        <v>42248</v>
      </c>
      <c r="B34" s="140">
        <v>428</v>
      </c>
      <c r="C34" s="95">
        <f t="shared" si="1"/>
        <v>5818</v>
      </c>
      <c r="D34" s="98">
        <f t="shared" si="0"/>
        <v>484.83333333333331</v>
      </c>
      <c r="E34" s="99">
        <f t="shared" si="2"/>
        <v>105.41666666666663</v>
      </c>
      <c r="F34" s="144" t="s">
        <v>13</v>
      </c>
      <c r="G34" s="12" t="s">
        <v>13</v>
      </c>
      <c r="H34" s="14" t="s">
        <v>13</v>
      </c>
      <c r="I34" s="97" t="s">
        <v>13</v>
      </c>
    </row>
    <row r="35" spans="1:9" x14ac:dyDescent="0.3">
      <c r="A35" s="139">
        <v>42278</v>
      </c>
      <c r="B35" s="140">
        <v>401</v>
      </c>
      <c r="C35" s="95">
        <f t="shared" si="1"/>
        <v>5797</v>
      </c>
      <c r="D35" s="98">
        <f t="shared" si="0"/>
        <v>483.08333333333331</v>
      </c>
      <c r="E35" s="99">
        <f t="shared" si="2"/>
        <v>96.416666666666629</v>
      </c>
      <c r="F35" s="144" t="s">
        <v>13</v>
      </c>
      <c r="G35" s="12" t="s">
        <v>13</v>
      </c>
      <c r="H35" s="14" t="s">
        <v>13</v>
      </c>
      <c r="I35" s="97" t="s">
        <v>13</v>
      </c>
    </row>
    <row r="36" spans="1:9" x14ac:dyDescent="0.3">
      <c r="A36" s="139">
        <v>42309</v>
      </c>
      <c r="B36" s="140">
        <v>487</v>
      </c>
      <c r="C36" s="95">
        <f t="shared" si="1"/>
        <v>5777</v>
      </c>
      <c r="D36" s="98">
        <f t="shared" si="0"/>
        <v>481.41666666666669</v>
      </c>
      <c r="E36" s="99">
        <f t="shared" si="2"/>
        <v>81.083333333333371</v>
      </c>
      <c r="F36" s="144" t="s">
        <v>13</v>
      </c>
      <c r="G36" s="12" t="s">
        <v>13</v>
      </c>
      <c r="H36" s="14" t="s">
        <v>13</v>
      </c>
      <c r="I36" s="97" t="s">
        <v>13</v>
      </c>
    </row>
    <row r="37" spans="1:9" x14ac:dyDescent="0.3">
      <c r="A37" s="139">
        <v>42339</v>
      </c>
      <c r="B37" s="140">
        <v>625</v>
      </c>
      <c r="C37" s="95">
        <f>SUM(B26:B37)</f>
        <v>5924</v>
      </c>
      <c r="D37" s="98">
        <f>AVERAGE(B26:B37)</f>
        <v>493.66666666666669</v>
      </c>
      <c r="E37" s="99">
        <f t="shared" si="2"/>
        <v>80.916666666666686</v>
      </c>
      <c r="F37" s="144" t="s">
        <v>13</v>
      </c>
      <c r="G37" s="12" t="s">
        <v>13</v>
      </c>
      <c r="H37" s="14" t="s">
        <v>13</v>
      </c>
      <c r="I37" s="97" t="s">
        <v>13</v>
      </c>
    </row>
    <row r="38" spans="1:9" x14ac:dyDescent="0.3">
      <c r="A38" s="139">
        <v>42370</v>
      </c>
      <c r="B38" s="140">
        <v>380</v>
      </c>
      <c r="C38" s="95">
        <f t="shared" ref="C38:C48" si="3">SUM(B27:B38)</f>
        <v>5948</v>
      </c>
      <c r="D38" s="98">
        <f t="shared" ref="D38:D91" si="4">AVERAGE(B27:B38)</f>
        <v>495.66666666666669</v>
      </c>
      <c r="E38" s="99">
        <f t="shared" si="2"/>
        <v>79.666666666666686</v>
      </c>
      <c r="F38" s="144" t="s">
        <v>13</v>
      </c>
      <c r="G38" s="12" t="s">
        <v>13</v>
      </c>
      <c r="H38" s="14" t="s">
        <v>13</v>
      </c>
      <c r="I38" s="97" t="s">
        <v>13</v>
      </c>
    </row>
    <row r="39" spans="1:9" x14ac:dyDescent="0.3">
      <c r="A39" s="139">
        <v>42401</v>
      </c>
      <c r="B39" s="140">
        <v>398</v>
      </c>
      <c r="C39" s="95">
        <f t="shared" si="3"/>
        <v>5899</v>
      </c>
      <c r="D39" s="98">
        <f t="shared" si="4"/>
        <v>491.58333333333331</v>
      </c>
      <c r="E39" s="99">
        <f t="shared" si="2"/>
        <v>70.25</v>
      </c>
      <c r="F39" s="144" t="s">
        <v>13</v>
      </c>
      <c r="G39" s="12" t="s">
        <v>13</v>
      </c>
      <c r="H39" s="14" t="s">
        <v>13</v>
      </c>
      <c r="I39" s="97" t="s">
        <v>13</v>
      </c>
    </row>
    <row r="40" spans="1:9" x14ac:dyDescent="0.3">
      <c r="A40" s="139">
        <v>42430</v>
      </c>
      <c r="B40" s="140">
        <v>614</v>
      </c>
      <c r="C40" s="95">
        <f t="shared" si="3"/>
        <v>6022</v>
      </c>
      <c r="D40" s="98">
        <f t="shared" si="4"/>
        <v>501.83333333333331</v>
      </c>
      <c r="E40" s="99">
        <f t="shared" si="2"/>
        <v>72.916666666666629</v>
      </c>
      <c r="F40" s="144" t="s">
        <v>13</v>
      </c>
      <c r="G40" s="12" t="s">
        <v>13</v>
      </c>
      <c r="H40" s="14" t="s">
        <v>13</v>
      </c>
      <c r="I40" s="97" t="s">
        <v>13</v>
      </c>
    </row>
    <row r="41" spans="1:9" x14ac:dyDescent="0.3">
      <c r="A41" s="139">
        <v>42461</v>
      </c>
      <c r="B41" s="140">
        <v>613</v>
      </c>
      <c r="C41" s="95">
        <f t="shared" si="3"/>
        <v>6131</v>
      </c>
      <c r="D41" s="98">
        <f t="shared" si="4"/>
        <v>510.91666666666669</v>
      </c>
      <c r="E41" s="99">
        <f t="shared" si="2"/>
        <v>71.833333333333371</v>
      </c>
      <c r="F41" s="144" t="s">
        <v>13</v>
      </c>
      <c r="G41" s="12" t="s">
        <v>13</v>
      </c>
      <c r="H41" s="14" t="s">
        <v>13</v>
      </c>
      <c r="I41" s="97" t="s">
        <v>13</v>
      </c>
    </row>
    <row r="42" spans="1:9" x14ac:dyDescent="0.3">
      <c r="A42" s="139">
        <v>42491</v>
      </c>
      <c r="B42" s="140">
        <v>896</v>
      </c>
      <c r="C42" s="95">
        <f t="shared" si="3"/>
        <v>6517</v>
      </c>
      <c r="D42" s="98">
        <f t="shared" si="4"/>
        <v>543.08333333333337</v>
      </c>
      <c r="E42" s="99">
        <f t="shared" si="2"/>
        <v>101.50000000000006</v>
      </c>
      <c r="F42" s="144" t="s">
        <v>13</v>
      </c>
      <c r="G42" s="12" t="s">
        <v>13</v>
      </c>
      <c r="H42" s="14" t="s">
        <v>13</v>
      </c>
      <c r="I42" s="97" t="s">
        <v>13</v>
      </c>
    </row>
    <row r="43" spans="1:9" x14ac:dyDescent="0.3">
      <c r="A43" s="139">
        <v>42522</v>
      </c>
      <c r="B43" s="140">
        <v>682</v>
      </c>
      <c r="C43" s="95">
        <f t="shared" si="3"/>
        <v>6730</v>
      </c>
      <c r="D43" s="98">
        <f t="shared" si="4"/>
        <v>560.83333333333337</v>
      </c>
      <c r="E43" s="99">
        <f t="shared" si="2"/>
        <v>109.66666666666669</v>
      </c>
      <c r="F43" s="144">
        <v>567</v>
      </c>
      <c r="G43" s="12" t="s">
        <v>13</v>
      </c>
      <c r="H43" s="14" t="s">
        <v>13</v>
      </c>
      <c r="I43" s="145">
        <f t="shared" ref="I43:I93" si="5">F43/B43</f>
        <v>0.83137829912023464</v>
      </c>
    </row>
    <row r="44" spans="1:9" x14ac:dyDescent="0.3">
      <c r="A44" s="139">
        <v>42552</v>
      </c>
      <c r="B44" s="140">
        <v>489</v>
      </c>
      <c r="C44" s="95">
        <f t="shared" si="3"/>
        <v>6447</v>
      </c>
      <c r="D44" s="98">
        <f t="shared" si="4"/>
        <v>537.25</v>
      </c>
      <c r="E44" s="99">
        <f t="shared" si="2"/>
        <v>56.083333333333314</v>
      </c>
      <c r="F44" s="144">
        <v>423</v>
      </c>
      <c r="G44" s="12" t="s">
        <v>13</v>
      </c>
      <c r="H44" s="14" t="s">
        <v>13</v>
      </c>
      <c r="I44" s="145">
        <f t="shared" si="5"/>
        <v>0.86503067484662577</v>
      </c>
    </row>
    <row r="45" spans="1:9" x14ac:dyDescent="0.3">
      <c r="A45" s="139">
        <v>42583</v>
      </c>
      <c r="B45" s="140">
        <v>631</v>
      </c>
      <c r="C45" s="95">
        <f t="shared" si="3"/>
        <v>6644</v>
      </c>
      <c r="D45" s="98">
        <f t="shared" si="4"/>
        <v>553.66666666666663</v>
      </c>
      <c r="E45" s="99">
        <f t="shared" si="2"/>
        <v>67.583333333333314</v>
      </c>
      <c r="F45" s="144">
        <v>583</v>
      </c>
      <c r="G45" s="12" t="s">
        <v>13</v>
      </c>
      <c r="H45" s="14" t="s">
        <v>13</v>
      </c>
      <c r="I45" s="145">
        <f t="shared" si="5"/>
        <v>0.92393026941362921</v>
      </c>
    </row>
    <row r="46" spans="1:9" x14ac:dyDescent="0.3">
      <c r="A46" s="139">
        <v>42614</v>
      </c>
      <c r="B46" s="140">
        <v>559</v>
      </c>
      <c r="C46" s="95">
        <f t="shared" si="3"/>
        <v>6775</v>
      </c>
      <c r="D46" s="98">
        <f t="shared" si="4"/>
        <v>564.58333333333337</v>
      </c>
      <c r="E46" s="99">
        <f t="shared" si="2"/>
        <v>79.750000000000057</v>
      </c>
      <c r="F46" s="144">
        <v>499</v>
      </c>
      <c r="G46" s="12" t="s">
        <v>13</v>
      </c>
      <c r="H46" s="14" t="s">
        <v>13</v>
      </c>
      <c r="I46" s="145">
        <f t="shared" si="5"/>
        <v>0.89266547406082286</v>
      </c>
    </row>
    <row r="47" spans="1:9" x14ac:dyDescent="0.3">
      <c r="A47" s="139">
        <v>42644</v>
      </c>
      <c r="B47" s="140">
        <v>682</v>
      </c>
      <c r="C47" s="95">
        <f t="shared" si="3"/>
        <v>7056</v>
      </c>
      <c r="D47" s="98">
        <f t="shared" si="4"/>
        <v>588</v>
      </c>
      <c r="E47" s="99">
        <f t="shared" si="2"/>
        <v>104.91666666666669</v>
      </c>
      <c r="F47" s="144">
        <v>598</v>
      </c>
      <c r="G47" s="12" t="s">
        <v>13</v>
      </c>
      <c r="H47" s="14" t="s">
        <v>13</v>
      </c>
      <c r="I47" s="145">
        <f t="shared" si="5"/>
        <v>0.87683284457478006</v>
      </c>
    </row>
    <row r="48" spans="1:9" x14ac:dyDescent="0.3">
      <c r="A48" s="139">
        <v>42675</v>
      </c>
      <c r="B48" s="140">
        <v>642</v>
      </c>
      <c r="C48" s="95">
        <f t="shared" si="3"/>
        <v>7211</v>
      </c>
      <c r="D48" s="98">
        <f t="shared" si="4"/>
        <v>600.91666666666663</v>
      </c>
      <c r="E48" s="99">
        <f t="shared" si="2"/>
        <v>119.49999999999994</v>
      </c>
      <c r="F48" s="144">
        <v>535</v>
      </c>
      <c r="G48" s="12" t="s">
        <v>13</v>
      </c>
      <c r="H48" s="14" t="s">
        <v>13</v>
      </c>
      <c r="I48" s="145">
        <f t="shared" si="5"/>
        <v>0.83333333333333337</v>
      </c>
    </row>
    <row r="49" spans="1:14" x14ac:dyDescent="0.3">
      <c r="A49" s="139">
        <v>42705</v>
      </c>
      <c r="B49" s="140">
        <v>539</v>
      </c>
      <c r="C49" s="95">
        <f>SUM(B38:B49)</f>
        <v>7125</v>
      </c>
      <c r="D49" s="98">
        <f t="shared" si="4"/>
        <v>593.75</v>
      </c>
      <c r="E49" s="99">
        <f t="shared" si="2"/>
        <v>100.08333333333331</v>
      </c>
      <c r="F49" s="144">
        <v>476</v>
      </c>
      <c r="G49" s="12" t="s">
        <v>13</v>
      </c>
      <c r="H49" s="14" t="s">
        <v>13</v>
      </c>
      <c r="I49" s="145">
        <f t="shared" si="5"/>
        <v>0.88311688311688308</v>
      </c>
    </row>
    <row r="50" spans="1:14" x14ac:dyDescent="0.3">
      <c r="A50" s="139">
        <v>42736</v>
      </c>
      <c r="B50" s="140">
        <v>511</v>
      </c>
      <c r="C50" s="95">
        <f t="shared" ref="C50:C102" si="6">SUM(B39:B50)</f>
        <v>7256</v>
      </c>
      <c r="D50" s="98">
        <f t="shared" si="4"/>
        <v>604.66666666666663</v>
      </c>
      <c r="E50" s="99">
        <f>D50-D38</f>
        <v>108.99999999999994</v>
      </c>
      <c r="F50" s="144">
        <v>462</v>
      </c>
      <c r="G50" s="12" t="s">
        <v>13</v>
      </c>
      <c r="H50" s="14" t="s">
        <v>13</v>
      </c>
      <c r="I50" s="145">
        <f t="shared" si="5"/>
        <v>0.90410958904109584</v>
      </c>
    </row>
    <row r="51" spans="1:14" x14ac:dyDescent="0.3">
      <c r="A51" s="139">
        <v>42767</v>
      </c>
      <c r="B51" s="140">
        <v>486</v>
      </c>
      <c r="C51" s="95">
        <f t="shared" si="6"/>
        <v>7344</v>
      </c>
      <c r="D51" s="98">
        <f t="shared" si="4"/>
        <v>612</v>
      </c>
      <c r="E51" s="99">
        <f>D51-D39</f>
        <v>120.41666666666669</v>
      </c>
      <c r="F51" s="144">
        <v>454</v>
      </c>
      <c r="G51" s="12" t="s">
        <v>13</v>
      </c>
      <c r="H51" s="14" t="s">
        <v>13</v>
      </c>
      <c r="I51" s="145">
        <f t="shared" si="5"/>
        <v>0.93415637860082301</v>
      </c>
    </row>
    <row r="52" spans="1:14" x14ac:dyDescent="0.3">
      <c r="A52" s="139">
        <v>42795</v>
      </c>
      <c r="B52" s="140">
        <v>749</v>
      </c>
      <c r="C52" s="95">
        <f t="shared" si="6"/>
        <v>7479</v>
      </c>
      <c r="D52" s="98">
        <f t="shared" si="4"/>
        <v>623.25</v>
      </c>
      <c r="E52" s="99">
        <f>D52-D40</f>
        <v>121.41666666666669</v>
      </c>
      <c r="F52" s="144">
        <v>738</v>
      </c>
      <c r="G52" s="12" t="s">
        <v>13</v>
      </c>
      <c r="H52" s="14" t="s">
        <v>13</v>
      </c>
      <c r="I52" s="145">
        <f t="shared" si="5"/>
        <v>0.9853137516688919</v>
      </c>
    </row>
    <row r="53" spans="1:14" x14ac:dyDescent="0.3">
      <c r="A53" s="139">
        <v>42826</v>
      </c>
      <c r="B53" s="140">
        <v>546</v>
      </c>
      <c r="C53" s="95">
        <f t="shared" si="6"/>
        <v>7412</v>
      </c>
      <c r="D53" s="98">
        <f t="shared" si="4"/>
        <v>617.66666666666663</v>
      </c>
      <c r="E53" s="99">
        <f>D53-D41</f>
        <v>106.74999999999994</v>
      </c>
      <c r="F53" s="144">
        <v>509</v>
      </c>
      <c r="G53" s="12" t="s">
        <v>13</v>
      </c>
      <c r="H53" s="14" t="s">
        <v>13</v>
      </c>
      <c r="I53" s="145">
        <f t="shared" si="5"/>
        <v>0.93223443223443225</v>
      </c>
    </row>
    <row r="54" spans="1:14" x14ac:dyDescent="0.3">
      <c r="A54" s="139">
        <v>42856</v>
      </c>
      <c r="B54" s="140">
        <v>989</v>
      </c>
      <c r="C54" s="95">
        <f t="shared" si="6"/>
        <v>7505</v>
      </c>
      <c r="D54" s="98">
        <f t="shared" si="4"/>
        <v>625.41666666666663</v>
      </c>
      <c r="E54" s="99">
        <f>D54-D42</f>
        <v>82.333333333333258</v>
      </c>
      <c r="F54" s="144">
        <v>983</v>
      </c>
      <c r="G54" s="12" t="s">
        <v>13</v>
      </c>
      <c r="H54" s="14" t="s">
        <v>13</v>
      </c>
      <c r="I54" s="145">
        <f t="shared" si="5"/>
        <v>0.99393326592517695</v>
      </c>
    </row>
    <row r="55" spans="1:14" x14ac:dyDescent="0.3">
      <c r="A55" s="139">
        <v>42887</v>
      </c>
      <c r="B55" s="140">
        <v>593</v>
      </c>
      <c r="C55" s="95">
        <f t="shared" si="6"/>
        <v>7416</v>
      </c>
      <c r="D55" s="98">
        <f t="shared" si="4"/>
        <v>618</v>
      </c>
      <c r="E55" s="99">
        <f t="shared" ref="E55:E102" si="7">D55-D43</f>
        <v>57.166666666666629</v>
      </c>
      <c r="F55" s="144">
        <v>425</v>
      </c>
      <c r="G55" s="12">
        <v>151</v>
      </c>
      <c r="H55" s="14">
        <v>17</v>
      </c>
      <c r="I55" s="145">
        <f t="shared" si="5"/>
        <v>0.71669477234401346</v>
      </c>
    </row>
    <row r="56" spans="1:14" x14ac:dyDescent="0.3">
      <c r="A56" s="139">
        <v>42917</v>
      </c>
      <c r="B56" s="140">
        <v>574</v>
      </c>
      <c r="C56" s="95">
        <f t="shared" si="6"/>
        <v>7501</v>
      </c>
      <c r="D56" s="98">
        <f t="shared" si="4"/>
        <v>625.08333333333337</v>
      </c>
      <c r="E56" s="99">
        <f t="shared" si="7"/>
        <v>87.833333333333371</v>
      </c>
      <c r="F56" s="144">
        <v>432</v>
      </c>
      <c r="G56" s="12">
        <v>124</v>
      </c>
      <c r="H56" s="14">
        <v>18</v>
      </c>
      <c r="I56" s="145">
        <f t="shared" si="5"/>
        <v>0.7526132404181185</v>
      </c>
    </row>
    <row r="57" spans="1:14" x14ac:dyDescent="0.3">
      <c r="A57" s="139">
        <v>42948</v>
      </c>
      <c r="B57" s="140">
        <v>612</v>
      </c>
      <c r="C57" s="95">
        <f t="shared" si="6"/>
        <v>7482</v>
      </c>
      <c r="D57" s="98">
        <f t="shared" si="4"/>
        <v>623.5</v>
      </c>
      <c r="E57" s="99">
        <f t="shared" si="7"/>
        <v>69.833333333333371</v>
      </c>
      <c r="F57" s="144">
        <v>455</v>
      </c>
      <c r="G57" s="12">
        <v>141</v>
      </c>
      <c r="H57" s="14">
        <v>16</v>
      </c>
      <c r="I57" s="145">
        <f t="shared" si="5"/>
        <v>0.74346405228758172</v>
      </c>
    </row>
    <row r="58" spans="1:14" x14ac:dyDescent="0.3">
      <c r="A58" s="139">
        <v>42979</v>
      </c>
      <c r="B58" s="140">
        <v>752</v>
      </c>
      <c r="C58" s="95">
        <f t="shared" si="6"/>
        <v>7675</v>
      </c>
      <c r="D58" s="98">
        <f t="shared" si="4"/>
        <v>639.58333333333337</v>
      </c>
      <c r="E58" s="99">
        <f t="shared" si="7"/>
        <v>75</v>
      </c>
      <c r="F58" s="144">
        <v>427</v>
      </c>
      <c r="G58" s="12">
        <v>305</v>
      </c>
      <c r="H58" s="14">
        <v>20</v>
      </c>
      <c r="I58" s="145">
        <f t="shared" si="5"/>
        <v>0.56781914893617025</v>
      </c>
    </row>
    <row r="59" spans="1:14" x14ac:dyDescent="0.3">
      <c r="A59" s="139">
        <v>43009</v>
      </c>
      <c r="B59" s="140">
        <v>742</v>
      </c>
      <c r="C59" s="95">
        <f t="shared" si="6"/>
        <v>7735</v>
      </c>
      <c r="D59" s="98">
        <f t="shared" si="4"/>
        <v>644.58333333333337</v>
      </c>
      <c r="E59" s="99">
        <f t="shared" si="7"/>
        <v>56.583333333333371</v>
      </c>
      <c r="F59" s="144">
        <v>464</v>
      </c>
      <c r="G59" s="12">
        <v>251</v>
      </c>
      <c r="H59" s="14">
        <v>27</v>
      </c>
      <c r="I59" s="145">
        <f t="shared" si="5"/>
        <v>0.6253369272237197</v>
      </c>
    </row>
    <row r="60" spans="1:14" ht="14.5" x14ac:dyDescent="0.3">
      <c r="A60" s="139">
        <v>43040</v>
      </c>
      <c r="B60" s="140">
        <v>855</v>
      </c>
      <c r="C60" s="95">
        <f t="shared" si="6"/>
        <v>7948</v>
      </c>
      <c r="D60" s="98">
        <f t="shared" si="4"/>
        <v>662.33333333333337</v>
      </c>
      <c r="E60" s="99">
        <f t="shared" si="7"/>
        <v>61.416666666666742</v>
      </c>
      <c r="F60" s="144">
        <v>704</v>
      </c>
      <c r="G60" s="12">
        <v>129</v>
      </c>
      <c r="H60" s="14">
        <v>22</v>
      </c>
      <c r="I60" s="145">
        <f t="shared" si="5"/>
        <v>0.82339181286549712</v>
      </c>
      <c r="N60" s="157"/>
    </row>
    <row r="61" spans="1:14" ht="14.5" x14ac:dyDescent="0.3">
      <c r="A61" s="139">
        <v>43070</v>
      </c>
      <c r="B61" s="140">
        <v>707</v>
      </c>
      <c r="C61" s="95">
        <f t="shared" si="6"/>
        <v>8116</v>
      </c>
      <c r="D61" s="98">
        <f t="shared" si="4"/>
        <v>676.33333333333337</v>
      </c>
      <c r="E61" s="99">
        <f t="shared" si="7"/>
        <v>82.583333333333371</v>
      </c>
      <c r="F61" s="144">
        <v>624</v>
      </c>
      <c r="G61" s="12">
        <v>67</v>
      </c>
      <c r="H61" s="14">
        <v>16</v>
      </c>
      <c r="I61" s="145">
        <f t="shared" si="5"/>
        <v>0.88260254596888266</v>
      </c>
      <c r="N61" s="157"/>
    </row>
    <row r="62" spans="1:14" ht="14.5" x14ac:dyDescent="0.3">
      <c r="A62" s="143">
        <v>43101</v>
      </c>
      <c r="B62" s="140">
        <v>540</v>
      </c>
      <c r="C62" s="95">
        <f t="shared" si="6"/>
        <v>8145</v>
      </c>
      <c r="D62" s="98">
        <f t="shared" si="4"/>
        <v>678.75</v>
      </c>
      <c r="E62" s="99">
        <f t="shared" si="7"/>
        <v>74.083333333333371</v>
      </c>
      <c r="F62" s="144">
        <v>415</v>
      </c>
      <c r="G62" s="12">
        <v>104</v>
      </c>
      <c r="H62" s="14">
        <v>21</v>
      </c>
      <c r="I62" s="145">
        <f t="shared" si="5"/>
        <v>0.76851851851851849</v>
      </c>
      <c r="N62" s="159"/>
    </row>
    <row r="63" spans="1:14" ht="14.5" x14ac:dyDescent="0.3">
      <c r="A63" s="143">
        <v>43132</v>
      </c>
      <c r="B63" s="140">
        <v>1178</v>
      </c>
      <c r="C63" s="95">
        <f t="shared" si="6"/>
        <v>8837</v>
      </c>
      <c r="D63" s="98">
        <f t="shared" si="4"/>
        <v>736.41666666666663</v>
      </c>
      <c r="E63" s="99">
        <f t="shared" si="7"/>
        <v>124.41666666666663</v>
      </c>
      <c r="F63" s="144">
        <v>778</v>
      </c>
      <c r="G63" s="12">
        <v>378</v>
      </c>
      <c r="H63" s="14">
        <v>22</v>
      </c>
      <c r="I63" s="145">
        <f t="shared" si="5"/>
        <v>0.6604414261460102</v>
      </c>
      <c r="N63" s="159"/>
    </row>
    <row r="64" spans="1:14" ht="14.5" x14ac:dyDescent="0.3">
      <c r="A64" s="143">
        <v>43160</v>
      </c>
      <c r="B64" s="140">
        <v>694</v>
      </c>
      <c r="C64" s="95">
        <f t="shared" si="6"/>
        <v>8782</v>
      </c>
      <c r="D64" s="98">
        <f t="shared" si="4"/>
        <v>731.83333333333337</v>
      </c>
      <c r="E64" s="99">
        <f t="shared" si="7"/>
        <v>108.58333333333337</v>
      </c>
      <c r="F64" s="144">
        <v>629</v>
      </c>
      <c r="G64" s="12">
        <v>57</v>
      </c>
      <c r="H64" s="14">
        <v>8</v>
      </c>
      <c r="I64" s="145">
        <f t="shared" si="5"/>
        <v>0.90634005763688763</v>
      </c>
      <c r="N64" s="159"/>
    </row>
    <row r="65" spans="1:22" ht="14.5" x14ac:dyDescent="0.3">
      <c r="A65" s="143">
        <v>43191</v>
      </c>
      <c r="B65" s="140">
        <v>794</v>
      </c>
      <c r="C65" s="95">
        <f t="shared" si="6"/>
        <v>9030</v>
      </c>
      <c r="D65" s="98">
        <f t="shared" si="4"/>
        <v>752.5</v>
      </c>
      <c r="E65" s="99">
        <f t="shared" si="7"/>
        <v>134.83333333333337</v>
      </c>
      <c r="F65" s="144">
        <v>479</v>
      </c>
      <c r="G65" s="12">
        <v>305</v>
      </c>
      <c r="H65" s="14">
        <v>10</v>
      </c>
      <c r="I65" s="145">
        <f t="shared" si="5"/>
        <v>0.60327455919395467</v>
      </c>
      <c r="N65" s="159"/>
    </row>
    <row r="66" spans="1:22" ht="14.5" x14ac:dyDescent="0.3">
      <c r="A66" s="143">
        <v>43221</v>
      </c>
      <c r="B66" s="140">
        <v>1326</v>
      </c>
      <c r="C66" s="95">
        <f t="shared" si="6"/>
        <v>9367</v>
      </c>
      <c r="D66" s="98">
        <f t="shared" si="4"/>
        <v>780.58333333333337</v>
      </c>
      <c r="E66" s="99">
        <f t="shared" si="7"/>
        <v>155.16666666666674</v>
      </c>
      <c r="F66" s="144">
        <v>1034</v>
      </c>
      <c r="G66" s="12">
        <v>283</v>
      </c>
      <c r="H66" s="14">
        <v>9</v>
      </c>
      <c r="I66" s="145">
        <f t="shared" si="5"/>
        <v>0.77978883861236803</v>
      </c>
      <c r="N66" s="159"/>
    </row>
    <row r="67" spans="1:22" ht="14.5" x14ac:dyDescent="0.3">
      <c r="A67" s="143">
        <v>43252</v>
      </c>
      <c r="B67" s="140">
        <v>659</v>
      </c>
      <c r="C67" s="95">
        <f t="shared" si="6"/>
        <v>9433</v>
      </c>
      <c r="D67" s="98">
        <f t="shared" si="4"/>
        <v>786.08333333333337</v>
      </c>
      <c r="E67" s="99">
        <f t="shared" si="7"/>
        <v>168.08333333333337</v>
      </c>
      <c r="F67" s="144">
        <v>612</v>
      </c>
      <c r="G67" s="12">
        <v>30</v>
      </c>
      <c r="H67" s="14">
        <v>17</v>
      </c>
      <c r="I67" s="145">
        <f t="shared" si="5"/>
        <v>0.92867981790591803</v>
      </c>
      <c r="N67" s="159"/>
    </row>
    <row r="68" spans="1:22" ht="14.5" x14ac:dyDescent="0.3">
      <c r="A68" s="143">
        <v>43282</v>
      </c>
      <c r="B68" s="140">
        <v>579</v>
      </c>
      <c r="C68" s="95">
        <f t="shared" si="6"/>
        <v>9438</v>
      </c>
      <c r="D68" s="98">
        <f t="shared" si="4"/>
        <v>786.5</v>
      </c>
      <c r="E68" s="99">
        <f t="shared" si="7"/>
        <v>161.41666666666663</v>
      </c>
      <c r="F68" s="144">
        <v>453</v>
      </c>
      <c r="G68" s="12">
        <v>113</v>
      </c>
      <c r="H68" s="14">
        <v>13</v>
      </c>
      <c r="I68" s="145">
        <f t="shared" si="5"/>
        <v>0.78238341968911918</v>
      </c>
      <c r="N68" s="159"/>
    </row>
    <row r="69" spans="1:22" ht="14.5" x14ac:dyDescent="0.3">
      <c r="A69" s="143">
        <v>43313</v>
      </c>
      <c r="B69" s="140">
        <v>884</v>
      </c>
      <c r="C69" s="95">
        <f t="shared" si="6"/>
        <v>9710</v>
      </c>
      <c r="D69" s="98">
        <f t="shared" si="4"/>
        <v>809.16666666666663</v>
      </c>
      <c r="E69" s="99">
        <f t="shared" si="7"/>
        <v>185.66666666666663</v>
      </c>
      <c r="F69" s="144">
        <v>540</v>
      </c>
      <c r="G69" s="12">
        <v>334</v>
      </c>
      <c r="H69" s="14">
        <v>10</v>
      </c>
      <c r="I69" s="145">
        <f t="shared" si="5"/>
        <v>0.61085972850678738</v>
      </c>
      <c r="N69" s="160"/>
    </row>
    <row r="70" spans="1:22" ht="14.5" x14ac:dyDescent="0.3">
      <c r="A70" s="143">
        <v>43344</v>
      </c>
      <c r="B70" s="140">
        <v>923</v>
      </c>
      <c r="C70" s="95">
        <f t="shared" si="6"/>
        <v>9881</v>
      </c>
      <c r="D70" s="98">
        <f t="shared" si="4"/>
        <v>823.41666666666663</v>
      </c>
      <c r="E70" s="99">
        <f t="shared" si="7"/>
        <v>183.83333333333326</v>
      </c>
      <c r="F70" s="144">
        <v>558</v>
      </c>
      <c r="G70" s="12">
        <v>354</v>
      </c>
      <c r="H70" s="14">
        <v>11</v>
      </c>
      <c r="I70" s="145">
        <f t="shared" si="5"/>
        <v>0.60455037919826649</v>
      </c>
      <c r="N70" s="160"/>
    </row>
    <row r="71" spans="1:22" ht="14.5" x14ac:dyDescent="0.35">
      <c r="A71" s="143">
        <v>43374</v>
      </c>
      <c r="B71" s="140">
        <v>853</v>
      </c>
      <c r="C71" s="95">
        <f t="shared" si="6"/>
        <v>9992</v>
      </c>
      <c r="D71" s="98">
        <f t="shared" si="4"/>
        <v>832.66666666666663</v>
      </c>
      <c r="E71" s="99">
        <f t="shared" si="7"/>
        <v>188.08333333333326</v>
      </c>
      <c r="F71" s="144">
        <v>594</v>
      </c>
      <c r="G71" s="12">
        <v>250</v>
      </c>
      <c r="H71" s="14">
        <v>9</v>
      </c>
      <c r="I71" s="145">
        <f t="shared" si="5"/>
        <v>0.69636576787807736</v>
      </c>
      <c r="N71" s="158"/>
    </row>
    <row r="72" spans="1:22" x14ac:dyDescent="0.3">
      <c r="A72" s="143">
        <v>43405</v>
      </c>
      <c r="B72" s="140">
        <v>882</v>
      </c>
      <c r="C72" s="95">
        <f t="shared" si="6"/>
        <v>10019</v>
      </c>
      <c r="D72" s="98">
        <f t="shared" si="4"/>
        <v>834.91666666666663</v>
      </c>
      <c r="E72" s="99">
        <f t="shared" si="7"/>
        <v>172.58333333333326</v>
      </c>
      <c r="F72" s="144">
        <v>773</v>
      </c>
      <c r="G72" s="12">
        <v>102</v>
      </c>
      <c r="H72" s="14">
        <v>7</v>
      </c>
      <c r="I72" s="145">
        <f t="shared" si="5"/>
        <v>0.87641723356009071</v>
      </c>
    </row>
    <row r="73" spans="1:22" ht="13.5" thickBot="1" x14ac:dyDescent="0.35">
      <c r="A73" s="146">
        <v>43435</v>
      </c>
      <c r="B73" s="147">
        <v>867</v>
      </c>
      <c r="C73" s="148">
        <f t="shared" si="6"/>
        <v>10179</v>
      </c>
      <c r="D73" s="149">
        <f t="shared" si="4"/>
        <v>848.25</v>
      </c>
      <c r="E73" s="150">
        <f t="shared" si="7"/>
        <v>171.91666666666663</v>
      </c>
      <c r="F73" s="151">
        <v>717</v>
      </c>
      <c r="G73" s="152">
        <v>143</v>
      </c>
      <c r="H73" s="153">
        <v>7</v>
      </c>
      <c r="I73" s="154">
        <f t="shared" si="5"/>
        <v>0.82698961937716264</v>
      </c>
      <c r="K73" s="155" t="s">
        <v>123</v>
      </c>
      <c r="L73" s="156"/>
      <c r="M73" s="156"/>
      <c r="N73" s="156"/>
      <c r="O73" s="156"/>
      <c r="P73" s="156"/>
      <c r="Q73" s="156"/>
    </row>
    <row r="74" spans="1:22" ht="12.75" customHeight="1" x14ac:dyDescent="0.3">
      <c r="A74" s="75">
        <v>43466</v>
      </c>
      <c r="B74" s="78">
        <v>531</v>
      </c>
      <c r="C74" s="79">
        <f t="shared" si="6"/>
        <v>10170</v>
      </c>
      <c r="D74" s="80">
        <f t="shared" si="4"/>
        <v>847.5</v>
      </c>
      <c r="E74" s="82">
        <f t="shared" si="7"/>
        <v>168.75</v>
      </c>
      <c r="F74" s="12">
        <v>513</v>
      </c>
      <c r="G74" s="14">
        <v>18</v>
      </c>
      <c r="H74" s="13">
        <v>0</v>
      </c>
      <c r="I74" s="55">
        <f t="shared" si="5"/>
        <v>0.96610169491525422</v>
      </c>
      <c r="K74" s="206" t="s">
        <v>124</v>
      </c>
      <c r="L74" s="206"/>
      <c r="M74" s="206"/>
      <c r="N74" s="206"/>
      <c r="O74" s="206"/>
      <c r="P74" s="206"/>
      <c r="Q74" s="206"/>
      <c r="V74" s="138"/>
    </row>
    <row r="75" spans="1:22" x14ac:dyDescent="0.3">
      <c r="A75" s="75">
        <v>43497</v>
      </c>
      <c r="B75" s="78">
        <v>582</v>
      </c>
      <c r="C75" s="79">
        <f t="shared" si="6"/>
        <v>9574</v>
      </c>
      <c r="D75" s="80">
        <f t="shared" si="4"/>
        <v>797.83333333333337</v>
      </c>
      <c r="E75" s="82">
        <f t="shared" si="7"/>
        <v>61.416666666666742</v>
      </c>
      <c r="F75" s="12">
        <v>572</v>
      </c>
      <c r="G75" s="14">
        <v>10</v>
      </c>
      <c r="H75" s="13">
        <v>0</v>
      </c>
      <c r="I75" s="55">
        <f t="shared" si="5"/>
        <v>0.98281786941580751</v>
      </c>
      <c r="K75" s="207"/>
      <c r="L75" s="207"/>
      <c r="M75" s="207"/>
      <c r="N75" s="207"/>
      <c r="O75" s="207"/>
      <c r="P75" s="207"/>
      <c r="Q75" s="207"/>
      <c r="V75" s="138"/>
    </row>
    <row r="76" spans="1:22" x14ac:dyDescent="0.3">
      <c r="A76" s="75">
        <v>43525</v>
      </c>
      <c r="B76" s="78">
        <v>549</v>
      </c>
      <c r="C76" s="79">
        <f t="shared" si="6"/>
        <v>9429</v>
      </c>
      <c r="D76" s="80">
        <f t="shared" si="4"/>
        <v>785.75</v>
      </c>
      <c r="E76" s="82">
        <f t="shared" si="7"/>
        <v>53.916666666666629</v>
      </c>
      <c r="F76" s="12">
        <v>518</v>
      </c>
      <c r="G76" s="14">
        <v>31</v>
      </c>
      <c r="H76" s="13">
        <v>0</v>
      </c>
      <c r="I76" s="55">
        <f t="shared" si="5"/>
        <v>0.9435336976320583</v>
      </c>
      <c r="K76" s="207"/>
      <c r="L76" s="207"/>
      <c r="M76" s="207"/>
      <c r="N76" s="207"/>
      <c r="O76" s="207"/>
      <c r="P76" s="207"/>
      <c r="Q76" s="207"/>
      <c r="V76" s="138"/>
    </row>
    <row r="77" spans="1:22" x14ac:dyDescent="0.3">
      <c r="A77" s="75">
        <v>43556</v>
      </c>
      <c r="B77" s="78">
        <v>605</v>
      </c>
      <c r="C77" s="79">
        <f t="shared" si="6"/>
        <v>9240</v>
      </c>
      <c r="D77" s="80">
        <f t="shared" si="4"/>
        <v>770</v>
      </c>
      <c r="E77" s="82">
        <f t="shared" si="7"/>
        <v>17.5</v>
      </c>
      <c r="F77" s="12">
        <v>590</v>
      </c>
      <c r="G77" s="14">
        <v>15</v>
      </c>
      <c r="H77" s="13">
        <v>0</v>
      </c>
      <c r="I77" s="55">
        <f t="shared" si="5"/>
        <v>0.97520661157024791</v>
      </c>
      <c r="K77" s="207"/>
      <c r="L77" s="207"/>
      <c r="M77" s="207"/>
      <c r="N77" s="207"/>
      <c r="O77" s="207"/>
      <c r="P77" s="207"/>
      <c r="Q77" s="207"/>
      <c r="V77" s="138"/>
    </row>
    <row r="78" spans="1:22" x14ac:dyDescent="0.3">
      <c r="A78" s="75">
        <v>43586</v>
      </c>
      <c r="B78" s="78">
        <v>970</v>
      </c>
      <c r="C78" s="79">
        <f t="shared" si="6"/>
        <v>8884</v>
      </c>
      <c r="D78" s="80">
        <f t="shared" si="4"/>
        <v>740.33333333333337</v>
      </c>
      <c r="E78" s="82">
        <f t="shared" si="7"/>
        <v>-40.25</v>
      </c>
      <c r="F78" s="12">
        <v>932</v>
      </c>
      <c r="G78" s="14">
        <v>38</v>
      </c>
      <c r="H78" s="13">
        <v>0</v>
      </c>
      <c r="I78" s="55">
        <f t="shared" si="5"/>
        <v>0.96082474226804127</v>
      </c>
      <c r="K78" s="207"/>
      <c r="L78" s="207"/>
      <c r="M78" s="207"/>
      <c r="N78" s="207"/>
      <c r="O78" s="207"/>
      <c r="P78" s="207"/>
      <c r="Q78" s="207"/>
      <c r="V78" s="138"/>
    </row>
    <row r="79" spans="1:22" x14ac:dyDescent="0.3">
      <c r="A79" s="75">
        <v>43617</v>
      </c>
      <c r="B79" s="78">
        <v>926</v>
      </c>
      <c r="C79" s="79">
        <f t="shared" si="6"/>
        <v>9151</v>
      </c>
      <c r="D79" s="80">
        <f t="shared" si="4"/>
        <v>762.58333333333337</v>
      </c>
      <c r="E79" s="82">
        <f t="shared" si="7"/>
        <v>-23.5</v>
      </c>
      <c r="F79" s="12">
        <v>895</v>
      </c>
      <c r="G79" s="14">
        <v>31</v>
      </c>
      <c r="H79" s="13">
        <v>0</v>
      </c>
      <c r="I79" s="55">
        <f t="shared" si="5"/>
        <v>0.96652267818574511</v>
      </c>
      <c r="K79" s="207"/>
      <c r="L79" s="207"/>
      <c r="M79" s="207"/>
      <c r="N79" s="207"/>
      <c r="O79" s="207"/>
      <c r="P79" s="207"/>
      <c r="Q79" s="207"/>
      <c r="V79" s="138"/>
    </row>
    <row r="80" spans="1:22" x14ac:dyDescent="0.3">
      <c r="A80" s="75">
        <v>43647</v>
      </c>
      <c r="B80" s="78">
        <v>1225</v>
      </c>
      <c r="C80" s="79">
        <f t="shared" si="6"/>
        <v>9797</v>
      </c>
      <c r="D80" s="80">
        <f t="shared" si="4"/>
        <v>816.41666666666663</v>
      </c>
      <c r="E80" s="82">
        <f t="shared" si="7"/>
        <v>29.916666666666629</v>
      </c>
      <c r="F80" s="12">
        <v>1186</v>
      </c>
      <c r="G80" s="14">
        <v>39</v>
      </c>
      <c r="H80" s="13">
        <v>0</v>
      </c>
      <c r="I80" s="55">
        <f t="shared" si="5"/>
        <v>0.9681632653061224</v>
      </c>
      <c r="K80" s="207"/>
      <c r="L80" s="207"/>
      <c r="M80" s="207"/>
      <c r="N80" s="207"/>
      <c r="O80" s="207"/>
      <c r="P80" s="207"/>
      <c r="Q80" s="207"/>
      <c r="V80" s="138"/>
    </row>
    <row r="81" spans="1:22" x14ac:dyDescent="0.3">
      <c r="A81" s="75">
        <v>43696</v>
      </c>
      <c r="B81" s="78">
        <v>990</v>
      </c>
      <c r="C81" s="79">
        <f t="shared" si="6"/>
        <v>9903</v>
      </c>
      <c r="D81" s="80">
        <f t="shared" si="4"/>
        <v>825.25</v>
      </c>
      <c r="E81" s="82">
        <f t="shared" si="7"/>
        <v>16.083333333333371</v>
      </c>
      <c r="F81" s="12">
        <v>946</v>
      </c>
      <c r="G81" s="14">
        <v>44</v>
      </c>
      <c r="H81" s="13">
        <v>0</v>
      </c>
      <c r="I81" s="55">
        <f t="shared" si="5"/>
        <v>0.9555555555555556</v>
      </c>
      <c r="K81" s="207"/>
      <c r="L81" s="207"/>
      <c r="M81" s="207"/>
      <c r="N81" s="207"/>
      <c r="O81" s="207"/>
      <c r="P81" s="207"/>
      <c r="Q81" s="207"/>
      <c r="V81" s="138"/>
    </row>
    <row r="82" spans="1:22" x14ac:dyDescent="0.3">
      <c r="A82" s="75">
        <v>43709</v>
      </c>
      <c r="B82" s="78">
        <v>909</v>
      </c>
      <c r="C82" s="79">
        <f t="shared" si="6"/>
        <v>9889</v>
      </c>
      <c r="D82" s="80">
        <f t="shared" si="4"/>
        <v>824.08333333333337</v>
      </c>
      <c r="E82" s="82">
        <f t="shared" si="7"/>
        <v>0.66666666666674246</v>
      </c>
      <c r="F82" s="12">
        <v>856</v>
      </c>
      <c r="G82" s="14">
        <v>53</v>
      </c>
      <c r="H82" s="13">
        <v>0</v>
      </c>
      <c r="I82" s="55">
        <f t="shared" si="5"/>
        <v>0.94169416941694173</v>
      </c>
      <c r="K82" s="207"/>
      <c r="L82" s="207"/>
      <c r="M82" s="207"/>
      <c r="N82" s="207"/>
      <c r="O82" s="207"/>
      <c r="P82" s="207"/>
      <c r="Q82" s="207"/>
      <c r="V82" s="138"/>
    </row>
    <row r="83" spans="1:22" x14ac:dyDescent="0.3">
      <c r="A83" s="75">
        <v>43757</v>
      </c>
      <c r="B83" s="78">
        <v>1182</v>
      </c>
      <c r="C83" s="79">
        <f t="shared" si="6"/>
        <v>10218</v>
      </c>
      <c r="D83" s="80">
        <f t="shared" si="4"/>
        <v>851.5</v>
      </c>
      <c r="E83" s="82">
        <f t="shared" si="7"/>
        <v>18.833333333333371</v>
      </c>
      <c r="F83" s="12">
        <v>1080</v>
      </c>
      <c r="G83" s="14">
        <v>102</v>
      </c>
      <c r="H83" s="13">
        <v>0</v>
      </c>
      <c r="I83" s="55">
        <f t="shared" si="5"/>
        <v>0.91370558375634514</v>
      </c>
      <c r="K83" s="207"/>
      <c r="L83" s="207"/>
      <c r="M83" s="207"/>
      <c r="N83" s="207"/>
      <c r="O83" s="207"/>
      <c r="P83" s="207"/>
      <c r="Q83" s="207"/>
      <c r="V83" s="138"/>
    </row>
    <row r="84" spans="1:22" x14ac:dyDescent="0.3">
      <c r="A84" s="75">
        <v>43770</v>
      </c>
      <c r="B84" s="78">
        <v>1120</v>
      </c>
      <c r="C84" s="79">
        <f t="shared" si="6"/>
        <v>10456</v>
      </c>
      <c r="D84" s="80">
        <f t="shared" si="4"/>
        <v>871.33333333333337</v>
      </c>
      <c r="E84" s="82">
        <f t="shared" si="7"/>
        <v>36.416666666666742</v>
      </c>
      <c r="F84" s="12">
        <v>1063</v>
      </c>
      <c r="G84" s="14">
        <v>57</v>
      </c>
      <c r="H84" s="13">
        <v>0</v>
      </c>
      <c r="I84" s="55">
        <f t="shared" si="5"/>
        <v>0.94910714285714282</v>
      </c>
      <c r="K84" s="207"/>
      <c r="L84" s="207"/>
      <c r="M84" s="207"/>
      <c r="N84" s="207"/>
      <c r="O84" s="207"/>
      <c r="P84" s="207"/>
      <c r="Q84" s="207"/>
      <c r="V84" s="138"/>
    </row>
    <row r="85" spans="1:22" x14ac:dyDescent="0.3">
      <c r="A85" s="75">
        <v>43800</v>
      </c>
      <c r="B85" s="78">
        <v>844</v>
      </c>
      <c r="C85" s="79">
        <f t="shared" si="6"/>
        <v>10433</v>
      </c>
      <c r="D85" s="80">
        <f t="shared" si="4"/>
        <v>869.41666666666663</v>
      </c>
      <c r="E85" s="82">
        <f t="shared" si="7"/>
        <v>21.166666666666629</v>
      </c>
      <c r="F85" s="12">
        <v>763</v>
      </c>
      <c r="G85" s="14">
        <v>78</v>
      </c>
      <c r="H85" s="13">
        <v>3</v>
      </c>
      <c r="I85" s="55">
        <f t="shared" si="5"/>
        <v>0.90402843601895733</v>
      </c>
      <c r="K85" s="207"/>
      <c r="L85" s="207"/>
      <c r="M85" s="207"/>
      <c r="N85" s="207"/>
      <c r="O85" s="207"/>
      <c r="P85" s="207"/>
      <c r="Q85" s="207"/>
    </row>
    <row r="86" spans="1:22" x14ac:dyDescent="0.3">
      <c r="A86" s="75">
        <v>43831</v>
      </c>
      <c r="B86" s="78">
        <v>642</v>
      </c>
      <c r="C86" s="79">
        <f t="shared" si="6"/>
        <v>10544</v>
      </c>
      <c r="D86" s="80">
        <f t="shared" si="4"/>
        <v>878.66666666666663</v>
      </c>
      <c r="E86" s="82">
        <f t="shared" si="7"/>
        <v>31.166666666666629</v>
      </c>
      <c r="F86" s="12">
        <v>574</v>
      </c>
      <c r="G86" s="14">
        <v>67</v>
      </c>
      <c r="H86" s="13">
        <v>1</v>
      </c>
      <c r="I86" s="55">
        <f t="shared" si="5"/>
        <v>0.89408099688473519</v>
      </c>
      <c r="K86" s="207"/>
      <c r="L86" s="207"/>
      <c r="M86" s="207"/>
      <c r="N86" s="207"/>
      <c r="O86" s="207"/>
      <c r="P86" s="207"/>
      <c r="Q86" s="207"/>
    </row>
    <row r="87" spans="1:22" x14ac:dyDescent="0.3">
      <c r="A87" s="75">
        <v>43862</v>
      </c>
      <c r="B87" s="78">
        <v>764</v>
      </c>
      <c r="C87" s="79">
        <f t="shared" si="6"/>
        <v>10726</v>
      </c>
      <c r="D87" s="80">
        <f t="shared" si="4"/>
        <v>893.83333333333337</v>
      </c>
      <c r="E87" s="82">
        <f t="shared" si="7"/>
        <v>96</v>
      </c>
      <c r="F87" s="12">
        <v>679</v>
      </c>
      <c r="G87" s="14">
        <v>79</v>
      </c>
      <c r="H87" s="13">
        <v>6</v>
      </c>
      <c r="I87" s="55">
        <f t="shared" si="5"/>
        <v>0.88874345549738221</v>
      </c>
      <c r="K87" s="207"/>
      <c r="L87" s="207"/>
      <c r="M87" s="207"/>
      <c r="N87" s="207"/>
      <c r="O87" s="207"/>
      <c r="P87" s="207"/>
      <c r="Q87" s="207"/>
    </row>
    <row r="88" spans="1:22" x14ac:dyDescent="0.3">
      <c r="A88" s="75">
        <v>43891</v>
      </c>
      <c r="B88" s="78">
        <v>1141</v>
      </c>
      <c r="C88" s="79">
        <f t="shared" si="6"/>
        <v>11318</v>
      </c>
      <c r="D88" s="80">
        <f t="shared" si="4"/>
        <v>943.16666666666663</v>
      </c>
      <c r="E88" s="82">
        <f t="shared" si="7"/>
        <v>157.41666666666663</v>
      </c>
      <c r="F88" s="12">
        <v>873</v>
      </c>
      <c r="G88" s="14">
        <v>265</v>
      </c>
      <c r="H88" s="13">
        <v>3</v>
      </c>
      <c r="I88" s="55">
        <f t="shared" si="5"/>
        <v>0.76511831726555657</v>
      </c>
      <c r="K88" s="207"/>
      <c r="L88" s="207"/>
      <c r="M88" s="207"/>
      <c r="N88" s="207"/>
      <c r="O88" s="207"/>
      <c r="P88" s="207"/>
      <c r="Q88" s="207"/>
    </row>
    <row r="89" spans="1:22" x14ac:dyDescent="0.3">
      <c r="A89" s="75">
        <v>43922</v>
      </c>
      <c r="B89" s="78">
        <v>549</v>
      </c>
      <c r="C89" s="79">
        <f t="shared" si="6"/>
        <v>11262</v>
      </c>
      <c r="D89" s="80">
        <f t="shared" si="4"/>
        <v>938.5</v>
      </c>
      <c r="E89" s="82">
        <f t="shared" si="7"/>
        <v>168.5</v>
      </c>
      <c r="F89" s="12">
        <v>498</v>
      </c>
      <c r="G89" s="14">
        <v>50</v>
      </c>
      <c r="H89" s="13">
        <v>1</v>
      </c>
      <c r="I89" s="55">
        <f t="shared" si="5"/>
        <v>0.90710382513661203</v>
      </c>
      <c r="K89" s="207"/>
      <c r="L89" s="207"/>
      <c r="M89" s="207"/>
      <c r="N89" s="207"/>
      <c r="O89" s="207"/>
      <c r="P89" s="207"/>
      <c r="Q89" s="207"/>
    </row>
    <row r="90" spans="1:22" x14ac:dyDescent="0.3">
      <c r="A90" s="75">
        <v>43952</v>
      </c>
      <c r="B90" s="78">
        <v>548</v>
      </c>
      <c r="C90" s="79">
        <f t="shared" si="6"/>
        <v>10840</v>
      </c>
      <c r="D90" s="80">
        <f t="shared" si="4"/>
        <v>903.33333333333337</v>
      </c>
      <c r="E90" s="82">
        <f t="shared" si="7"/>
        <v>163</v>
      </c>
      <c r="F90" s="12">
        <v>492</v>
      </c>
      <c r="G90" s="14">
        <v>54</v>
      </c>
      <c r="H90" s="13">
        <v>2</v>
      </c>
      <c r="I90" s="55">
        <f t="shared" si="5"/>
        <v>0.8978102189781022</v>
      </c>
      <c r="K90" s="207"/>
      <c r="L90" s="207"/>
      <c r="M90" s="207"/>
      <c r="N90" s="207"/>
      <c r="O90" s="207"/>
      <c r="P90" s="207"/>
      <c r="Q90" s="207"/>
    </row>
    <row r="91" spans="1:22" x14ac:dyDescent="0.3">
      <c r="A91" s="75">
        <v>43983</v>
      </c>
      <c r="B91" s="78">
        <v>1068</v>
      </c>
      <c r="C91" s="79">
        <f t="shared" si="6"/>
        <v>10982</v>
      </c>
      <c r="D91" s="80">
        <f t="shared" si="4"/>
        <v>915.16666666666663</v>
      </c>
      <c r="E91" s="82">
        <f t="shared" si="7"/>
        <v>152.58333333333326</v>
      </c>
      <c r="F91" s="12">
        <v>773</v>
      </c>
      <c r="G91" s="14">
        <v>248</v>
      </c>
      <c r="H91" s="13">
        <v>47</v>
      </c>
      <c r="I91" s="55">
        <f t="shared" si="5"/>
        <v>0.72378277153558057</v>
      </c>
      <c r="K91" s="207"/>
      <c r="L91" s="207"/>
      <c r="M91" s="207"/>
      <c r="N91" s="207"/>
      <c r="O91" s="207"/>
      <c r="P91" s="207"/>
      <c r="Q91" s="207"/>
    </row>
    <row r="92" spans="1:22" x14ac:dyDescent="0.3">
      <c r="A92" s="75">
        <v>44013</v>
      </c>
      <c r="B92" s="78">
        <v>1187</v>
      </c>
      <c r="C92" s="79">
        <f t="shared" si="6"/>
        <v>10944</v>
      </c>
      <c r="D92" s="80">
        <f>AVERAGE(B81:B91)</f>
        <v>887</v>
      </c>
      <c r="E92" s="82">
        <f t="shared" si="7"/>
        <v>70.583333333333371</v>
      </c>
      <c r="F92" s="12">
        <v>1003</v>
      </c>
      <c r="G92" s="14">
        <v>179</v>
      </c>
      <c r="H92" s="13">
        <v>5</v>
      </c>
      <c r="I92" s="55">
        <f t="shared" si="5"/>
        <v>0.84498736310025269</v>
      </c>
      <c r="K92" s="207"/>
      <c r="L92" s="207"/>
      <c r="M92" s="207"/>
      <c r="N92" s="207"/>
      <c r="O92" s="207"/>
      <c r="P92" s="207"/>
      <c r="Q92" s="207"/>
    </row>
    <row r="93" spans="1:22" x14ac:dyDescent="0.3">
      <c r="A93" s="75">
        <v>44044</v>
      </c>
      <c r="B93" s="78">
        <v>1376</v>
      </c>
      <c r="C93" s="79">
        <f t="shared" si="6"/>
        <v>11330</v>
      </c>
      <c r="D93" s="80">
        <f>AVERAGE(B82:B91)</f>
        <v>876.7</v>
      </c>
      <c r="E93" s="82">
        <f t="shared" si="7"/>
        <v>51.450000000000045</v>
      </c>
      <c r="F93" s="12">
        <v>1035</v>
      </c>
      <c r="G93" s="14">
        <v>327</v>
      </c>
      <c r="H93" s="13">
        <v>14</v>
      </c>
      <c r="I93" s="55">
        <f t="shared" si="5"/>
        <v>0.75218023255813948</v>
      </c>
      <c r="K93" s="207"/>
      <c r="L93" s="207"/>
      <c r="M93" s="207"/>
      <c r="N93" s="207"/>
      <c r="O93" s="207"/>
      <c r="P93" s="207"/>
      <c r="Q93" s="207"/>
    </row>
    <row r="94" spans="1:22" x14ac:dyDescent="0.3">
      <c r="A94" s="75">
        <v>44075</v>
      </c>
      <c r="B94" s="78">
        <v>1137</v>
      </c>
      <c r="C94" s="79">
        <f t="shared" si="6"/>
        <v>11558</v>
      </c>
      <c r="D94" s="80">
        <f>AVERAGE(B83:B94)</f>
        <v>963.16666666666663</v>
      </c>
      <c r="E94" s="82">
        <f t="shared" si="7"/>
        <v>139.08333333333326</v>
      </c>
      <c r="F94" s="12">
        <v>986</v>
      </c>
      <c r="G94" s="14">
        <v>132</v>
      </c>
      <c r="H94" s="13">
        <v>19</v>
      </c>
      <c r="I94" s="55">
        <f t="shared" ref="I94:I102" si="8">F94/B94</f>
        <v>0.86719437115215481</v>
      </c>
      <c r="K94" s="207"/>
      <c r="L94" s="207"/>
      <c r="M94" s="207"/>
      <c r="N94" s="207"/>
      <c r="O94" s="207"/>
      <c r="P94" s="207"/>
      <c r="Q94" s="207"/>
    </row>
    <row r="95" spans="1:22" x14ac:dyDescent="0.3">
      <c r="A95" s="75">
        <v>44105</v>
      </c>
      <c r="B95" s="78">
        <v>1217</v>
      </c>
      <c r="C95" s="79">
        <f t="shared" si="6"/>
        <v>11593</v>
      </c>
      <c r="D95" s="80">
        <f t="shared" ref="D95:D102" si="9">AVERAGE(B84:B95)</f>
        <v>966.08333333333337</v>
      </c>
      <c r="E95" s="82">
        <f t="shared" si="7"/>
        <v>114.58333333333337</v>
      </c>
      <c r="F95" s="12">
        <v>984</v>
      </c>
      <c r="G95" s="14">
        <v>222</v>
      </c>
      <c r="H95" s="13">
        <v>11</v>
      </c>
      <c r="I95" s="55">
        <f t="shared" si="8"/>
        <v>0.80854560394412489</v>
      </c>
      <c r="K95" s="207"/>
      <c r="L95" s="207"/>
      <c r="M95" s="207"/>
      <c r="N95" s="207"/>
      <c r="O95" s="207"/>
      <c r="P95" s="207"/>
      <c r="Q95" s="207"/>
    </row>
    <row r="96" spans="1:22" x14ac:dyDescent="0.3">
      <c r="A96" s="75">
        <v>44136</v>
      </c>
      <c r="B96" s="78">
        <v>1581</v>
      </c>
      <c r="C96" s="79">
        <f t="shared" si="6"/>
        <v>12054</v>
      </c>
      <c r="D96" s="80">
        <f t="shared" si="9"/>
        <v>1004.5</v>
      </c>
      <c r="E96" s="82">
        <f t="shared" si="7"/>
        <v>133.16666666666663</v>
      </c>
      <c r="F96" s="12">
        <v>909</v>
      </c>
      <c r="G96" s="14">
        <v>589</v>
      </c>
      <c r="H96" s="13">
        <v>83</v>
      </c>
      <c r="I96" s="55">
        <f t="shared" si="8"/>
        <v>0.57495256166982922</v>
      </c>
      <c r="K96" s="207"/>
      <c r="L96" s="207"/>
      <c r="M96" s="207"/>
      <c r="N96" s="207"/>
      <c r="O96" s="207"/>
      <c r="P96" s="207"/>
      <c r="Q96" s="207"/>
    </row>
    <row r="97" spans="1:17" x14ac:dyDescent="0.3">
      <c r="A97" s="75">
        <v>44166</v>
      </c>
      <c r="B97" s="78">
        <v>830</v>
      </c>
      <c r="C97" s="79">
        <f t="shared" si="6"/>
        <v>12040</v>
      </c>
      <c r="D97" s="80">
        <f t="shared" si="9"/>
        <v>1003.3333333333334</v>
      </c>
      <c r="E97" s="82">
        <f t="shared" si="7"/>
        <v>133.91666666666674</v>
      </c>
      <c r="F97" s="12">
        <v>664</v>
      </c>
      <c r="G97" s="14">
        <v>157</v>
      </c>
      <c r="H97" s="13">
        <v>9</v>
      </c>
      <c r="I97" s="55">
        <f t="shared" si="8"/>
        <v>0.8</v>
      </c>
      <c r="K97" s="207"/>
      <c r="L97" s="207"/>
      <c r="M97" s="207"/>
      <c r="N97" s="207"/>
      <c r="O97" s="207"/>
      <c r="P97" s="207"/>
      <c r="Q97" s="207"/>
    </row>
    <row r="98" spans="1:17" x14ac:dyDescent="0.3">
      <c r="A98" s="75">
        <v>44197</v>
      </c>
      <c r="B98" s="78">
        <v>822</v>
      </c>
      <c r="C98" s="79">
        <f t="shared" si="6"/>
        <v>12220</v>
      </c>
      <c r="D98" s="80">
        <f t="shared" si="9"/>
        <v>1018.3333333333334</v>
      </c>
      <c r="E98" s="82">
        <f t="shared" si="7"/>
        <v>139.66666666666674</v>
      </c>
      <c r="F98" s="12">
        <v>649</v>
      </c>
      <c r="G98" s="14">
        <v>79</v>
      </c>
      <c r="H98" s="13">
        <v>94</v>
      </c>
      <c r="I98" s="55">
        <f t="shared" si="8"/>
        <v>0.78953771289537711</v>
      </c>
      <c r="K98" s="207"/>
      <c r="L98" s="207"/>
      <c r="M98" s="207"/>
      <c r="N98" s="207"/>
      <c r="O98" s="207"/>
      <c r="P98" s="207"/>
      <c r="Q98" s="207"/>
    </row>
    <row r="99" spans="1:17" x14ac:dyDescent="0.3">
      <c r="A99" s="75">
        <v>44228</v>
      </c>
      <c r="B99" s="78">
        <v>1041</v>
      </c>
      <c r="C99" s="79">
        <f t="shared" si="6"/>
        <v>12497</v>
      </c>
      <c r="D99" s="80">
        <f t="shared" si="9"/>
        <v>1041.4166666666667</v>
      </c>
      <c r="E99" s="82">
        <f t="shared" si="7"/>
        <v>147.58333333333337</v>
      </c>
      <c r="F99" s="12">
        <v>773</v>
      </c>
      <c r="G99" s="14">
        <v>257</v>
      </c>
      <c r="H99" s="13">
        <v>11</v>
      </c>
      <c r="I99" s="55">
        <f t="shared" si="8"/>
        <v>0.7425552353506244</v>
      </c>
      <c r="K99" s="207"/>
      <c r="L99" s="207"/>
      <c r="M99" s="207"/>
      <c r="N99" s="207"/>
      <c r="O99" s="207"/>
      <c r="P99" s="207"/>
      <c r="Q99" s="207"/>
    </row>
    <row r="100" spans="1:17" x14ac:dyDescent="0.3">
      <c r="A100" s="75">
        <v>44256</v>
      </c>
      <c r="B100" s="78">
        <v>1412</v>
      </c>
      <c r="C100" s="79">
        <f t="shared" si="6"/>
        <v>12768</v>
      </c>
      <c r="D100" s="80">
        <f t="shared" si="9"/>
        <v>1064</v>
      </c>
      <c r="E100" s="82">
        <f t="shared" si="7"/>
        <v>120.83333333333337</v>
      </c>
      <c r="F100" s="12">
        <v>1161</v>
      </c>
      <c r="G100" s="14">
        <v>193</v>
      </c>
      <c r="H100" s="13">
        <v>26</v>
      </c>
      <c r="I100" s="55">
        <f t="shared" si="8"/>
        <v>0.82223796033994334</v>
      </c>
      <c r="K100" s="207"/>
      <c r="L100" s="207"/>
      <c r="M100" s="207"/>
      <c r="N100" s="207"/>
      <c r="O100" s="207"/>
      <c r="P100" s="207"/>
      <c r="Q100" s="207"/>
    </row>
    <row r="101" spans="1:17" x14ac:dyDescent="0.3">
      <c r="A101" s="75">
        <v>44287</v>
      </c>
      <c r="B101" s="78">
        <v>990</v>
      </c>
      <c r="C101" s="79">
        <f t="shared" si="6"/>
        <v>13209</v>
      </c>
      <c r="D101" s="80">
        <f t="shared" si="9"/>
        <v>1100.75</v>
      </c>
      <c r="E101" s="82">
        <f t="shared" si="7"/>
        <v>162.25</v>
      </c>
      <c r="F101" s="12">
        <v>881</v>
      </c>
      <c r="G101" s="14">
        <v>90</v>
      </c>
      <c r="H101" s="13">
        <v>19</v>
      </c>
      <c r="I101" s="55">
        <f t="shared" si="8"/>
        <v>0.88989898989898986</v>
      </c>
      <c r="K101" s="207"/>
      <c r="L101" s="207"/>
      <c r="M101" s="207"/>
      <c r="N101" s="207"/>
      <c r="O101" s="207"/>
      <c r="P101" s="207"/>
      <c r="Q101" s="207"/>
    </row>
    <row r="102" spans="1:17" x14ac:dyDescent="0.3">
      <c r="A102" s="75">
        <v>44317</v>
      </c>
      <c r="B102" s="78">
        <v>1296</v>
      </c>
      <c r="C102" s="79">
        <f t="shared" si="6"/>
        <v>13957</v>
      </c>
      <c r="D102" s="80">
        <f t="shared" si="9"/>
        <v>1163.0833333333333</v>
      </c>
      <c r="E102" s="82">
        <f t="shared" si="7"/>
        <v>259.74999999999989</v>
      </c>
      <c r="F102" s="12">
        <v>974</v>
      </c>
      <c r="G102" s="14">
        <v>281</v>
      </c>
      <c r="H102" s="13">
        <v>41</v>
      </c>
      <c r="I102" s="55">
        <f t="shared" si="8"/>
        <v>0.75154320987654322</v>
      </c>
    </row>
    <row r="103" spans="1:17" x14ac:dyDescent="0.3">
      <c r="A103" s="75">
        <v>44348</v>
      </c>
      <c r="B103" s="78">
        <v>1532</v>
      </c>
      <c r="C103" s="79">
        <f t="shared" ref="C103:C110" si="10">SUM(B92:B103)</f>
        <v>14421</v>
      </c>
      <c r="D103" s="80">
        <f t="shared" ref="D103:D109" si="11">AVERAGE(B92:B103)</f>
        <v>1201.75</v>
      </c>
      <c r="E103" s="82">
        <f t="shared" ref="E103:E110" si="12">D103-D91</f>
        <v>286.58333333333337</v>
      </c>
      <c r="F103" s="12">
        <v>1235</v>
      </c>
      <c r="G103" s="14">
        <v>295</v>
      </c>
      <c r="H103" s="13">
        <v>2</v>
      </c>
      <c r="I103" s="55">
        <f t="shared" ref="I103:I109" si="13">F103/B103</f>
        <v>0.80613577023498695</v>
      </c>
    </row>
    <row r="104" spans="1:17" x14ac:dyDescent="0.3">
      <c r="A104" s="75">
        <v>44378</v>
      </c>
      <c r="B104" s="78">
        <v>1147</v>
      </c>
      <c r="C104" s="79">
        <f t="shared" si="10"/>
        <v>14381</v>
      </c>
      <c r="D104" s="80">
        <f t="shared" si="11"/>
        <v>1198.4166666666667</v>
      </c>
      <c r="E104" s="82">
        <f t="shared" si="12"/>
        <v>311.41666666666674</v>
      </c>
      <c r="F104" s="12">
        <v>1015</v>
      </c>
      <c r="G104" s="14">
        <v>127</v>
      </c>
      <c r="H104" s="13">
        <v>5</v>
      </c>
      <c r="I104" s="55">
        <f t="shared" si="13"/>
        <v>0.88491717523975588</v>
      </c>
    </row>
    <row r="105" spans="1:17" x14ac:dyDescent="0.3">
      <c r="A105" s="75">
        <v>44409</v>
      </c>
      <c r="B105" s="78">
        <v>1173</v>
      </c>
      <c r="C105" s="79">
        <f t="shared" si="10"/>
        <v>14178</v>
      </c>
      <c r="D105" s="80">
        <f t="shared" si="11"/>
        <v>1181.5</v>
      </c>
      <c r="E105" s="82">
        <f t="shared" si="12"/>
        <v>304.79999999999995</v>
      </c>
      <c r="F105" s="12">
        <v>1008</v>
      </c>
      <c r="G105" s="14">
        <v>160</v>
      </c>
      <c r="H105" s="13">
        <v>5</v>
      </c>
      <c r="I105" s="55">
        <f t="shared" si="13"/>
        <v>0.85933503836317138</v>
      </c>
    </row>
    <row r="106" spans="1:17" x14ac:dyDescent="0.3">
      <c r="A106" s="75">
        <v>44440</v>
      </c>
      <c r="B106" s="78">
        <v>776</v>
      </c>
      <c r="C106" s="79">
        <f t="shared" si="10"/>
        <v>13817</v>
      </c>
      <c r="D106" s="80">
        <f t="shared" si="11"/>
        <v>1151.4166666666667</v>
      </c>
      <c r="E106" s="82">
        <f t="shared" si="12"/>
        <v>188.25000000000011</v>
      </c>
      <c r="F106" s="12">
        <v>566</v>
      </c>
      <c r="G106" s="14">
        <v>207</v>
      </c>
      <c r="H106" s="13">
        <v>3</v>
      </c>
      <c r="I106" s="55">
        <f t="shared" si="13"/>
        <v>0.72938144329896903</v>
      </c>
    </row>
    <row r="107" spans="1:17" x14ac:dyDescent="0.3">
      <c r="A107" s="75">
        <v>44470</v>
      </c>
      <c r="B107" s="78">
        <v>978</v>
      </c>
      <c r="C107" s="79">
        <f t="shared" si="10"/>
        <v>13578</v>
      </c>
      <c r="D107" s="80">
        <f t="shared" si="11"/>
        <v>1131.5</v>
      </c>
      <c r="E107" s="82">
        <f t="shared" si="12"/>
        <v>165.41666666666663</v>
      </c>
      <c r="F107" s="12">
        <v>696</v>
      </c>
      <c r="G107" s="14">
        <v>275</v>
      </c>
      <c r="H107" s="13">
        <v>6</v>
      </c>
      <c r="I107" s="55">
        <f t="shared" si="13"/>
        <v>0.71165644171779141</v>
      </c>
    </row>
    <row r="108" spans="1:17" x14ac:dyDescent="0.3">
      <c r="A108" s="75">
        <v>44501</v>
      </c>
      <c r="B108" s="78">
        <v>1136</v>
      </c>
      <c r="C108" s="79">
        <f t="shared" si="10"/>
        <v>13133</v>
      </c>
      <c r="D108" s="80">
        <f t="shared" si="11"/>
        <v>1094.4166666666667</v>
      </c>
      <c r="E108" s="82">
        <f t="shared" si="12"/>
        <v>89.916666666666742</v>
      </c>
      <c r="F108" s="12">
        <v>879</v>
      </c>
      <c r="G108" s="14">
        <v>255</v>
      </c>
      <c r="H108" s="13">
        <v>2</v>
      </c>
      <c r="I108" s="55">
        <f t="shared" si="13"/>
        <v>0.77376760563380287</v>
      </c>
    </row>
    <row r="109" spans="1:17" x14ac:dyDescent="0.3">
      <c r="A109" s="75">
        <v>44531</v>
      </c>
      <c r="B109" s="78">
        <v>1167</v>
      </c>
      <c r="C109" s="79">
        <f t="shared" si="10"/>
        <v>13470</v>
      </c>
      <c r="D109" s="80">
        <f t="shared" si="11"/>
        <v>1122.5</v>
      </c>
      <c r="E109" s="82">
        <f t="shared" si="12"/>
        <v>119.16666666666663</v>
      </c>
      <c r="F109" s="12">
        <v>1027</v>
      </c>
      <c r="G109" s="14">
        <v>135</v>
      </c>
      <c r="H109" s="13">
        <v>5</v>
      </c>
      <c r="I109" s="55">
        <f t="shared" si="13"/>
        <v>0.88003427592116534</v>
      </c>
    </row>
    <row r="110" spans="1:17" x14ac:dyDescent="0.3">
      <c r="A110" s="75">
        <v>44562</v>
      </c>
      <c r="B110" s="78">
        <v>689</v>
      </c>
      <c r="C110" s="79">
        <f t="shared" si="10"/>
        <v>13337</v>
      </c>
      <c r="D110" s="80">
        <f t="shared" ref="D110:D115" si="14">AVERAGE(B99:B110)</f>
        <v>1111.4166666666667</v>
      </c>
      <c r="E110" s="82">
        <f t="shared" si="12"/>
        <v>93.083333333333371</v>
      </c>
      <c r="F110" s="12">
        <v>603</v>
      </c>
      <c r="G110" s="14">
        <v>82</v>
      </c>
      <c r="H110" s="13">
        <v>4</v>
      </c>
      <c r="I110" s="55">
        <f t="shared" ref="I110:I115" si="15">F110/B110</f>
        <v>0.87518142235123364</v>
      </c>
    </row>
    <row r="111" spans="1:17" x14ac:dyDescent="0.3">
      <c r="A111" s="75">
        <v>44593</v>
      </c>
      <c r="B111" s="78">
        <v>1023</v>
      </c>
      <c r="C111" s="79">
        <f t="shared" ref="C111:C116" si="16">SUM(B100:B111)</f>
        <v>13319</v>
      </c>
      <c r="D111" s="80">
        <f t="shared" si="14"/>
        <v>1109.9166666666667</v>
      </c>
      <c r="E111" s="82">
        <f t="shared" ref="E111:E116" si="17">D111-D99</f>
        <v>68.5</v>
      </c>
      <c r="F111" s="12">
        <v>914</v>
      </c>
      <c r="G111" s="14">
        <v>101</v>
      </c>
      <c r="H111" s="13">
        <v>8</v>
      </c>
      <c r="I111" s="55">
        <f t="shared" si="15"/>
        <v>0.89345063538611924</v>
      </c>
    </row>
    <row r="112" spans="1:17" x14ac:dyDescent="0.3">
      <c r="A112" s="75">
        <v>44621</v>
      </c>
      <c r="B112" s="78">
        <v>1223</v>
      </c>
      <c r="C112" s="79">
        <f t="shared" si="16"/>
        <v>13130</v>
      </c>
      <c r="D112" s="80">
        <f t="shared" si="14"/>
        <v>1094.1666666666667</v>
      </c>
      <c r="E112" s="82">
        <f t="shared" si="17"/>
        <v>30.166666666666742</v>
      </c>
      <c r="F112" s="12">
        <v>1046</v>
      </c>
      <c r="G112" s="14">
        <v>166</v>
      </c>
      <c r="H112" s="13">
        <v>11</v>
      </c>
      <c r="I112" s="55">
        <f t="shared" si="15"/>
        <v>0.85527391659852825</v>
      </c>
    </row>
    <row r="113" spans="1:9" x14ac:dyDescent="0.3">
      <c r="A113" s="75">
        <v>44652</v>
      </c>
      <c r="B113" s="78">
        <v>919</v>
      </c>
      <c r="C113" s="79">
        <f t="shared" si="16"/>
        <v>13059</v>
      </c>
      <c r="D113" s="80">
        <f t="shared" si="14"/>
        <v>1088.25</v>
      </c>
      <c r="E113" s="82">
        <f t="shared" si="17"/>
        <v>-12.5</v>
      </c>
      <c r="F113" s="12">
        <v>782</v>
      </c>
      <c r="G113" s="14">
        <v>128</v>
      </c>
      <c r="H113" s="13">
        <v>9</v>
      </c>
      <c r="I113" s="55">
        <f t="shared" si="15"/>
        <v>0.85092491838955386</v>
      </c>
    </row>
    <row r="114" spans="1:9" x14ac:dyDescent="0.3">
      <c r="A114" s="75">
        <v>44682</v>
      </c>
      <c r="B114" s="78">
        <v>1423</v>
      </c>
      <c r="C114" s="79">
        <f t="shared" si="16"/>
        <v>13186</v>
      </c>
      <c r="D114" s="80">
        <f t="shared" si="14"/>
        <v>1098.8333333333333</v>
      </c>
      <c r="E114" s="82">
        <f t="shared" si="17"/>
        <v>-64.25</v>
      </c>
      <c r="F114" s="12">
        <v>1115</v>
      </c>
      <c r="G114" s="14">
        <v>275</v>
      </c>
      <c r="H114" s="13">
        <v>33</v>
      </c>
      <c r="I114" s="55">
        <f t="shared" si="15"/>
        <v>0.78355586788475051</v>
      </c>
    </row>
    <row r="115" spans="1:9" x14ac:dyDescent="0.3">
      <c r="A115" s="75">
        <v>44713</v>
      </c>
      <c r="B115" s="78">
        <v>1246</v>
      </c>
      <c r="C115" s="79">
        <f t="shared" si="16"/>
        <v>12900</v>
      </c>
      <c r="D115" s="80">
        <f t="shared" si="14"/>
        <v>1075</v>
      </c>
      <c r="E115" s="82">
        <f t="shared" si="17"/>
        <v>-126.75</v>
      </c>
      <c r="F115" s="12">
        <v>1064</v>
      </c>
      <c r="G115" s="14">
        <v>165</v>
      </c>
      <c r="H115" s="13">
        <v>15</v>
      </c>
      <c r="I115" s="55">
        <f t="shared" si="15"/>
        <v>0.8539325842696629</v>
      </c>
    </row>
    <row r="116" spans="1:9" x14ac:dyDescent="0.3">
      <c r="A116" s="75">
        <v>44743</v>
      </c>
      <c r="B116" s="78">
        <v>1121</v>
      </c>
      <c r="C116" s="79">
        <f t="shared" si="16"/>
        <v>12874</v>
      </c>
      <c r="D116" s="80">
        <f t="shared" ref="D116" si="18">AVERAGE(B105:B116)</f>
        <v>1072.8333333333333</v>
      </c>
      <c r="E116" s="82">
        <f t="shared" si="17"/>
        <v>-125.58333333333348</v>
      </c>
      <c r="F116" s="12">
        <v>899</v>
      </c>
      <c r="G116" s="14">
        <v>197</v>
      </c>
      <c r="H116" s="13">
        <v>25</v>
      </c>
      <c r="I116" s="55">
        <f t="shared" ref="I116" si="19">F116/B116</f>
        <v>0.80196253345227475</v>
      </c>
    </row>
    <row r="117" spans="1:9" x14ac:dyDescent="0.3">
      <c r="A117" s="75">
        <v>44774</v>
      </c>
      <c r="B117" s="78">
        <v>1320</v>
      </c>
      <c r="C117" s="79">
        <f t="shared" ref="C117" si="20">SUM(B106:B117)</f>
        <v>13021</v>
      </c>
      <c r="D117" s="80">
        <f t="shared" ref="D117" si="21">AVERAGE(B106:B117)</f>
        <v>1085.0833333333333</v>
      </c>
      <c r="E117" s="82">
        <f t="shared" ref="E117" si="22">D117-D105</f>
        <v>-96.416666666666742</v>
      </c>
      <c r="F117" s="12">
        <v>991</v>
      </c>
      <c r="G117" s="14">
        <v>308</v>
      </c>
      <c r="H117" s="13">
        <v>21</v>
      </c>
      <c r="I117" s="55">
        <f t="shared" ref="I117" si="23">F117/B117</f>
        <v>0.75075757575757573</v>
      </c>
    </row>
    <row r="118" spans="1:9" x14ac:dyDescent="0.3">
      <c r="A118" s="75">
        <v>44805</v>
      </c>
      <c r="B118" s="78">
        <v>1034</v>
      </c>
      <c r="C118" s="79">
        <f t="shared" ref="C118" si="24">SUM(B107:B118)</f>
        <v>13279</v>
      </c>
      <c r="D118" s="80">
        <f t="shared" ref="D118" si="25">AVERAGE(B107:B118)</f>
        <v>1106.5833333333333</v>
      </c>
      <c r="E118" s="82">
        <f t="shared" ref="E118" si="26">D118-D106</f>
        <v>-44.833333333333485</v>
      </c>
      <c r="F118" s="12">
        <v>843</v>
      </c>
      <c r="G118" s="14">
        <v>181</v>
      </c>
      <c r="H118" s="13">
        <v>10</v>
      </c>
      <c r="I118" s="55">
        <f t="shared" ref="I118" si="27">F118/B118</f>
        <v>0.81528046421663447</v>
      </c>
    </row>
    <row r="119" spans="1:9" x14ac:dyDescent="0.3">
      <c r="A119" s="75">
        <v>44835</v>
      </c>
      <c r="B119" s="78">
        <v>1160</v>
      </c>
      <c r="C119" s="79">
        <f t="shared" ref="C119" si="28">SUM(B108:B119)</f>
        <v>13461</v>
      </c>
      <c r="D119" s="80">
        <f t="shared" ref="D119" si="29">AVERAGE(B108:B119)</f>
        <v>1121.75</v>
      </c>
      <c r="E119" s="82">
        <f t="shared" ref="E119" si="30">D119-D107</f>
        <v>-9.75</v>
      </c>
      <c r="F119" s="12">
        <v>997</v>
      </c>
      <c r="G119" s="14">
        <v>114</v>
      </c>
      <c r="H119" s="13">
        <v>49</v>
      </c>
      <c r="I119" s="55">
        <f t="shared" ref="I119" si="31">F119/B119</f>
        <v>0.85948275862068968</v>
      </c>
    </row>
    <row r="120" spans="1:9" x14ac:dyDescent="0.3">
      <c r="A120" s="75">
        <v>44866</v>
      </c>
      <c r="B120" s="78">
        <v>1481</v>
      </c>
      <c r="C120" s="79">
        <f t="shared" ref="C120:C121" si="32">SUM(B109:B120)</f>
        <v>13806</v>
      </c>
      <c r="D120" s="80">
        <f t="shared" ref="D120:D121" si="33">AVERAGE(B109:B120)</f>
        <v>1150.5</v>
      </c>
      <c r="E120" s="82">
        <f t="shared" ref="E120:E121" si="34">D120-D108</f>
        <v>56.083333333333258</v>
      </c>
      <c r="F120" s="12">
        <v>1255</v>
      </c>
      <c r="G120" s="14">
        <v>214</v>
      </c>
      <c r="H120" s="13">
        <v>12</v>
      </c>
      <c r="I120" s="55">
        <f t="shared" ref="I120:I121" si="35">F120/B120</f>
        <v>0.84740040513166781</v>
      </c>
    </row>
    <row r="121" spans="1:9" x14ac:dyDescent="0.3">
      <c r="A121" s="75">
        <v>44896</v>
      </c>
      <c r="B121" s="78">
        <v>1226</v>
      </c>
      <c r="C121" s="79">
        <f t="shared" si="32"/>
        <v>13865</v>
      </c>
      <c r="D121" s="80">
        <f t="shared" si="33"/>
        <v>1155.4166666666667</v>
      </c>
      <c r="E121" s="82">
        <f t="shared" si="34"/>
        <v>32.916666666666742</v>
      </c>
      <c r="F121" s="12">
        <v>874</v>
      </c>
      <c r="G121" s="14">
        <v>342</v>
      </c>
      <c r="H121" s="13">
        <v>10</v>
      </c>
      <c r="I121" s="55">
        <f t="shared" si="35"/>
        <v>0.71288743882544858</v>
      </c>
    </row>
    <row r="122" spans="1:9" x14ac:dyDescent="0.3">
      <c r="A122" s="75">
        <v>44927</v>
      </c>
      <c r="B122" s="78">
        <v>845</v>
      </c>
      <c r="C122" s="79">
        <f t="shared" ref="C122" si="36">SUM(B111:B122)</f>
        <v>14021</v>
      </c>
      <c r="D122" s="80">
        <f t="shared" ref="D122" si="37">AVERAGE(B111:B122)</f>
        <v>1168.4166666666667</v>
      </c>
      <c r="E122" s="82">
        <f t="shared" ref="E122" si="38">D122-D110</f>
        <v>57</v>
      </c>
      <c r="F122" s="12">
        <v>554</v>
      </c>
      <c r="G122" s="14">
        <v>278</v>
      </c>
      <c r="H122" s="13">
        <v>13</v>
      </c>
      <c r="I122" s="55">
        <f t="shared" ref="I122" si="39">F122/B122</f>
        <v>0.65562130177514788</v>
      </c>
    </row>
    <row r="123" spans="1:9" x14ac:dyDescent="0.3">
      <c r="A123" s="75">
        <v>44958</v>
      </c>
      <c r="B123" s="78">
        <v>1164</v>
      </c>
      <c r="C123" s="79">
        <f>SUM(B112:B123)</f>
        <v>14162</v>
      </c>
      <c r="D123" s="80">
        <f>AVERAGE(B112:B123)</f>
        <v>1180.1666666666667</v>
      </c>
      <c r="E123" s="82">
        <f>D123-D111</f>
        <v>70.25</v>
      </c>
      <c r="F123" s="12">
        <v>1012</v>
      </c>
      <c r="G123" s="14">
        <v>145</v>
      </c>
      <c r="H123" s="13">
        <v>7</v>
      </c>
      <c r="I123" s="55">
        <f t="shared" ref="I123" si="40">F123/B123</f>
        <v>0.86941580756013748</v>
      </c>
    </row>
    <row r="124" spans="1:9" x14ac:dyDescent="0.3">
      <c r="A124" s="75">
        <v>44986</v>
      </c>
      <c r="B124" s="78">
        <v>1482</v>
      </c>
      <c r="C124" s="79">
        <f>SUM(B113:B124)</f>
        <v>14421</v>
      </c>
      <c r="D124" s="80">
        <f>AVERAGE(B113:B124)</f>
        <v>1201.75</v>
      </c>
      <c r="E124" s="82">
        <f>D124-D112</f>
        <v>107.58333333333326</v>
      </c>
      <c r="F124" s="12">
        <v>1231</v>
      </c>
      <c r="G124" s="14">
        <v>212</v>
      </c>
      <c r="H124" s="13">
        <v>16</v>
      </c>
      <c r="I124" s="55">
        <f t="shared" ref="I124" si="41">F124/B124</f>
        <v>0.83063427800269907</v>
      </c>
    </row>
    <row r="125" spans="1:9" x14ac:dyDescent="0.3">
      <c r="A125" s="75">
        <v>45017</v>
      </c>
      <c r="B125" s="78">
        <v>1189</v>
      </c>
      <c r="C125" s="79">
        <f>SUM(B114:B125)</f>
        <v>14691</v>
      </c>
      <c r="D125" s="80">
        <f>AVERAGE(B114:B125)</f>
        <v>1224.25</v>
      </c>
      <c r="E125" s="82">
        <f>D125-D113</f>
        <v>136</v>
      </c>
      <c r="F125" s="12">
        <v>917</v>
      </c>
      <c r="G125" s="14">
        <v>168</v>
      </c>
      <c r="H125" s="13">
        <v>104</v>
      </c>
      <c r="I125" s="55">
        <f t="shared" ref="I125" si="42">F125/B125</f>
        <v>0.77123633305298567</v>
      </c>
    </row>
    <row r="126" spans="1:9" x14ac:dyDescent="0.3">
      <c r="A126" s="75">
        <v>45047</v>
      </c>
      <c r="B126" s="78">
        <v>1499</v>
      </c>
      <c r="C126" s="79">
        <f>SUM(B115:B126)</f>
        <v>14767</v>
      </c>
      <c r="D126" s="80">
        <f>AVERAGE(B115:B126)</f>
        <v>1230.5833333333333</v>
      </c>
      <c r="E126" s="82">
        <f>D126-D114</f>
        <v>131.75</v>
      </c>
      <c r="F126" s="12">
        <v>1164</v>
      </c>
      <c r="G126" s="14">
        <v>317</v>
      </c>
      <c r="H126" s="13">
        <v>13</v>
      </c>
      <c r="I126" s="55">
        <f t="shared" ref="I126" si="43">F126/B126</f>
        <v>0.77651767845230157</v>
      </c>
    </row>
    <row r="127" spans="1:9" x14ac:dyDescent="0.3">
      <c r="A127" s="75">
        <v>45078</v>
      </c>
      <c r="B127" s="78">
        <v>1742</v>
      </c>
      <c r="C127" s="79">
        <f>SUM(B116:B127)</f>
        <v>15263</v>
      </c>
      <c r="D127" s="80">
        <f>AVERAGE(B116:B127)</f>
        <v>1271.9166666666667</v>
      </c>
      <c r="E127" s="82">
        <f>D127-D115</f>
        <v>196.91666666666674</v>
      </c>
      <c r="F127" s="12">
        <v>1327</v>
      </c>
      <c r="G127" s="14">
        <v>341</v>
      </c>
      <c r="H127" s="13">
        <v>74</v>
      </c>
      <c r="I127" s="55">
        <f t="shared" ref="I127" si="44">F127/B127</f>
        <v>0.76176808266360507</v>
      </c>
    </row>
    <row r="128" spans="1:9" x14ac:dyDescent="0.3">
      <c r="A128" s="75">
        <v>45108</v>
      </c>
      <c r="B128" s="78">
        <v>1557</v>
      </c>
      <c r="C128" s="79">
        <f t="shared" ref="C128:C129" si="45">SUM(B117:B128)</f>
        <v>15699</v>
      </c>
      <c r="D128" s="80">
        <f t="shared" ref="D128:D129" si="46">AVERAGE(B117:B128)</f>
        <v>1308.25</v>
      </c>
      <c r="E128" s="82">
        <f t="shared" ref="E128:E129" si="47">D128-D116</f>
        <v>235.41666666666674</v>
      </c>
      <c r="F128" s="12">
        <v>1155</v>
      </c>
      <c r="G128" s="14">
        <v>332</v>
      </c>
      <c r="H128" s="13">
        <v>70</v>
      </c>
      <c r="I128" s="55">
        <f t="shared" ref="I128:I129" si="48">F128/B128</f>
        <v>0.74181117533718688</v>
      </c>
    </row>
    <row r="129" spans="1:9" x14ac:dyDescent="0.3">
      <c r="A129" s="75">
        <v>45139</v>
      </c>
      <c r="B129" s="78">
        <v>1497</v>
      </c>
      <c r="C129" s="79">
        <f t="shared" si="45"/>
        <v>15876</v>
      </c>
      <c r="D129" s="80">
        <f t="shared" si="46"/>
        <v>1323</v>
      </c>
      <c r="E129" s="82">
        <f t="shared" si="47"/>
        <v>237.91666666666674</v>
      </c>
      <c r="F129" s="12">
        <v>1085</v>
      </c>
      <c r="G129" s="14">
        <v>383</v>
      </c>
      <c r="H129" s="13">
        <v>29</v>
      </c>
      <c r="I129" s="55">
        <f t="shared" si="48"/>
        <v>0.72478289913159655</v>
      </c>
    </row>
    <row r="130" spans="1:9" x14ac:dyDescent="0.3">
      <c r="A130" s="75">
        <v>45170</v>
      </c>
      <c r="B130" s="78">
        <v>1927</v>
      </c>
      <c r="C130" s="79">
        <f t="shared" ref="C130" si="49">SUM(B119:B130)</f>
        <v>16769</v>
      </c>
      <c r="D130" s="80">
        <f t="shared" ref="D130" si="50">AVERAGE(B119:B130)</f>
        <v>1397.4166666666667</v>
      </c>
      <c r="E130" s="82">
        <f t="shared" ref="E130" si="51">D130-D118</f>
        <v>290.83333333333348</v>
      </c>
      <c r="F130" s="12">
        <v>1412</v>
      </c>
      <c r="G130" s="14">
        <v>479</v>
      </c>
      <c r="H130" s="13">
        <v>36</v>
      </c>
      <c r="I130" s="55">
        <f t="shared" ref="I130" si="52">F130/B130</f>
        <v>0.73274519979242347</v>
      </c>
    </row>
    <row r="131" spans="1:9" x14ac:dyDescent="0.3">
      <c r="A131" s="75">
        <v>45200</v>
      </c>
      <c r="B131" s="78">
        <v>1949</v>
      </c>
      <c r="C131" s="79">
        <f t="shared" ref="C131" si="53">SUM(B120:B131)</f>
        <v>17558</v>
      </c>
      <c r="D131" s="80">
        <f t="shared" ref="D131" si="54">AVERAGE(B120:B131)</f>
        <v>1463.1666666666667</v>
      </c>
      <c r="E131" s="82">
        <f t="shared" ref="E131" si="55">D131-D119</f>
        <v>341.41666666666674</v>
      </c>
      <c r="F131" s="12">
        <v>1434</v>
      </c>
      <c r="G131" s="14">
        <v>491</v>
      </c>
      <c r="H131" s="13">
        <v>24</v>
      </c>
      <c r="I131" s="55">
        <f t="shared" ref="I131" si="56">F131/B131</f>
        <v>0.73576192919445871</v>
      </c>
    </row>
    <row r="132" spans="1:9" x14ac:dyDescent="0.3">
      <c r="A132" s="75">
        <v>45231</v>
      </c>
      <c r="B132" s="78">
        <v>1925</v>
      </c>
      <c r="C132" s="79">
        <f t="shared" ref="C132" si="57">SUM(B121:B132)</f>
        <v>18002</v>
      </c>
      <c r="D132" s="80">
        <f t="shared" ref="D132" si="58">AVERAGE(B121:B132)</f>
        <v>1500.1666666666667</v>
      </c>
      <c r="E132" s="82">
        <f t="shared" ref="E132" si="59">D132-D120</f>
        <v>349.66666666666674</v>
      </c>
      <c r="F132" s="12">
        <v>1409</v>
      </c>
      <c r="G132" s="14">
        <v>492</v>
      </c>
      <c r="H132" s="13">
        <v>24</v>
      </c>
      <c r="I132" s="55">
        <f t="shared" ref="I132" si="60">F132/B132</f>
        <v>0.7319480519480519</v>
      </c>
    </row>
    <row r="133" spans="1:9" x14ac:dyDescent="0.3">
      <c r="A133" s="75">
        <v>45261</v>
      </c>
      <c r="B133" s="78">
        <v>1327</v>
      </c>
      <c r="C133" s="79">
        <f t="shared" ref="C133" si="61">SUM(B122:B133)</f>
        <v>18103</v>
      </c>
      <c r="D133" s="80">
        <f t="shared" ref="D133" si="62">AVERAGE(B122:B133)</f>
        <v>1508.5833333333333</v>
      </c>
      <c r="E133" s="82">
        <f t="shared" ref="E133" si="63">D133-D121</f>
        <v>353.16666666666652</v>
      </c>
      <c r="F133" s="12">
        <v>977</v>
      </c>
      <c r="G133" s="14">
        <v>320</v>
      </c>
      <c r="H133" s="13">
        <v>30</v>
      </c>
      <c r="I133" s="55">
        <f t="shared" ref="I133" si="64">F133/B133</f>
        <v>0.73624717407686513</v>
      </c>
    </row>
    <row r="134" spans="1:9" x14ac:dyDescent="0.3">
      <c r="A134" s="75">
        <v>45292</v>
      </c>
      <c r="B134" s="78">
        <v>965</v>
      </c>
      <c r="C134" s="79">
        <f t="shared" ref="C134" si="65">SUM(B123:B134)</f>
        <v>18223</v>
      </c>
      <c r="D134" s="80">
        <f t="shared" ref="D134" si="66">AVERAGE(B123:B134)</f>
        <v>1518.5833333333333</v>
      </c>
      <c r="E134" s="82">
        <f t="shared" ref="E134" si="67">D134-D122</f>
        <v>350.16666666666652</v>
      </c>
      <c r="F134" s="12">
        <v>713</v>
      </c>
      <c r="G134" s="14">
        <v>240</v>
      </c>
      <c r="H134" s="13">
        <v>12</v>
      </c>
      <c r="I134" s="55">
        <f t="shared" ref="I134" si="68">F134/B134</f>
        <v>0.73886010362694299</v>
      </c>
    </row>
    <row r="135" spans="1:9" x14ac:dyDescent="0.3">
      <c r="A135" s="75">
        <v>45323</v>
      </c>
      <c r="B135" s="78">
        <v>1583</v>
      </c>
      <c r="C135" s="79">
        <f t="shared" ref="C135" si="69">SUM(B124:B135)</f>
        <v>18642</v>
      </c>
      <c r="D135" s="80">
        <f t="shared" ref="D135" si="70">AVERAGE(B124:B135)</f>
        <v>1553.5</v>
      </c>
      <c r="E135" s="82">
        <f t="shared" ref="E135" si="71">D135-D123</f>
        <v>373.33333333333326</v>
      </c>
      <c r="F135" s="12">
        <v>991</v>
      </c>
      <c r="G135" s="14">
        <v>562</v>
      </c>
      <c r="H135" s="13">
        <v>30</v>
      </c>
      <c r="I135" s="55">
        <f t="shared" ref="I135" si="72">F135/B135</f>
        <v>0.62602653190145297</v>
      </c>
    </row>
    <row r="136" spans="1:9" x14ac:dyDescent="0.3">
      <c r="A136" s="75">
        <v>45352</v>
      </c>
      <c r="B136" s="78">
        <v>1728</v>
      </c>
      <c r="C136" s="79">
        <f t="shared" ref="C136" si="73">SUM(B125:B136)</f>
        <v>18888</v>
      </c>
      <c r="D136" s="80">
        <f t="shared" ref="D136" si="74">AVERAGE(B125:B136)</f>
        <v>1574</v>
      </c>
      <c r="E136" s="82">
        <f t="shared" ref="E136" si="75">D136-D124</f>
        <v>372.25</v>
      </c>
      <c r="F136" s="12">
        <v>1104</v>
      </c>
      <c r="G136" s="14">
        <v>560</v>
      </c>
      <c r="H136" s="13">
        <v>64</v>
      </c>
      <c r="I136" s="55">
        <f t="shared" ref="I136" si="76">F136/B136</f>
        <v>0.63888888888888884</v>
      </c>
    </row>
    <row r="137" spans="1:9" x14ac:dyDescent="0.3">
      <c r="A137" s="75">
        <v>45383</v>
      </c>
      <c r="B137" s="78">
        <v>1677</v>
      </c>
      <c r="C137" s="79">
        <f t="shared" ref="C137" si="77">SUM(B126:B137)</f>
        <v>19376</v>
      </c>
      <c r="D137" s="80">
        <f t="shared" ref="D137" si="78">AVERAGE(B126:B137)</f>
        <v>1614.6666666666667</v>
      </c>
      <c r="E137" s="82">
        <f t="shared" ref="E137" si="79">D137-D125</f>
        <v>390.41666666666674</v>
      </c>
      <c r="F137" s="12">
        <v>1093</v>
      </c>
      <c r="G137" s="14">
        <v>545</v>
      </c>
      <c r="H137" s="13">
        <v>17</v>
      </c>
      <c r="I137" s="55">
        <f t="shared" ref="I137" si="80">F137/B137</f>
        <v>0.65175909361955875</v>
      </c>
    </row>
    <row r="138" spans="1:9" x14ac:dyDescent="0.3">
      <c r="A138" s="75">
        <v>45413</v>
      </c>
      <c r="B138" s="78">
        <v>1683</v>
      </c>
      <c r="C138" s="79">
        <f t="shared" ref="C138:C140" si="81">SUM(B127:B138)</f>
        <v>19560</v>
      </c>
      <c r="D138" s="80">
        <f t="shared" ref="D138:D140" si="82">AVERAGE(B127:B138)</f>
        <v>1630</v>
      </c>
      <c r="E138" s="82">
        <f t="shared" ref="E138:E140" si="83">D138-D126</f>
        <v>399.41666666666674</v>
      </c>
      <c r="F138" s="12">
        <v>1222</v>
      </c>
      <c r="G138" s="14">
        <v>349</v>
      </c>
      <c r="H138" s="13">
        <v>77</v>
      </c>
      <c r="I138" s="55">
        <f t="shared" ref="I138:I139" si="84">F138/B138</f>
        <v>0.72608437314319663</v>
      </c>
    </row>
    <row r="139" spans="1:9" x14ac:dyDescent="0.3">
      <c r="A139" s="75">
        <v>45444</v>
      </c>
      <c r="B139" s="78">
        <v>1322</v>
      </c>
      <c r="C139" s="79">
        <f t="shared" si="81"/>
        <v>19140</v>
      </c>
      <c r="D139" s="80">
        <f t="shared" si="82"/>
        <v>1595</v>
      </c>
      <c r="E139" s="82">
        <f t="shared" si="83"/>
        <v>323.08333333333326</v>
      </c>
      <c r="F139" s="12">
        <v>927</v>
      </c>
      <c r="G139" s="14">
        <v>326</v>
      </c>
      <c r="H139" s="13">
        <v>69</v>
      </c>
      <c r="I139" s="55">
        <f t="shared" si="84"/>
        <v>0.70121028744326774</v>
      </c>
    </row>
    <row r="140" spans="1:9" x14ac:dyDescent="0.3">
      <c r="A140" s="75">
        <v>45474</v>
      </c>
      <c r="B140" s="78">
        <v>1614</v>
      </c>
      <c r="C140" s="79">
        <f t="shared" si="81"/>
        <v>19197</v>
      </c>
      <c r="D140" s="80">
        <f t="shared" si="82"/>
        <v>1599.75</v>
      </c>
      <c r="E140" s="82">
        <f t="shared" si="83"/>
        <v>291.5</v>
      </c>
      <c r="F140" s="12">
        <v>941</v>
      </c>
      <c r="G140" s="14">
        <v>575</v>
      </c>
      <c r="H140" s="13">
        <v>97</v>
      </c>
      <c r="I140" s="55">
        <f t="shared" ref="I140:I145" si="85">F140/B140</f>
        <v>0.58302354399008671</v>
      </c>
    </row>
    <row r="141" spans="1:9" x14ac:dyDescent="0.3">
      <c r="A141" s="75">
        <v>45505</v>
      </c>
      <c r="B141" s="78">
        <v>1186</v>
      </c>
      <c r="C141" s="79">
        <f t="shared" ref="C141" si="86">SUM(B130:B141)</f>
        <v>18886</v>
      </c>
      <c r="D141" s="80">
        <f t="shared" ref="D141" si="87">AVERAGE(B130:B141)</f>
        <v>1573.8333333333333</v>
      </c>
      <c r="E141" s="82">
        <f t="shared" ref="E141" si="88">D141-D129</f>
        <v>250.83333333333326</v>
      </c>
      <c r="F141" s="12">
        <v>739</v>
      </c>
      <c r="G141" s="14">
        <v>391</v>
      </c>
      <c r="H141" s="13">
        <v>56</v>
      </c>
      <c r="I141" s="55">
        <f t="shared" si="85"/>
        <v>0.62310286677908933</v>
      </c>
    </row>
    <row r="142" spans="1:9" x14ac:dyDescent="0.3">
      <c r="A142" s="75">
        <v>45536</v>
      </c>
      <c r="B142" s="78">
        <v>1451</v>
      </c>
      <c r="C142" s="79">
        <f t="shared" ref="C142:C143" si="89">SUM(B131:B142)</f>
        <v>18410</v>
      </c>
      <c r="D142" s="80">
        <f t="shared" ref="D142:D143" si="90">AVERAGE(B131:B142)</f>
        <v>1534.1666666666667</v>
      </c>
      <c r="E142" s="82">
        <f t="shared" ref="E142:E143" si="91">D142-D130</f>
        <v>136.75</v>
      </c>
      <c r="F142" s="12">
        <v>943</v>
      </c>
      <c r="G142" s="14">
        <v>479</v>
      </c>
      <c r="H142" s="13">
        <v>29</v>
      </c>
      <c r="I142" s="55">
        <f t="shared" si="85"/>
        <v>0.64989662301860784</v>
      </c>
    </row>
    <row r="143" spans="1:9" x14ac:dyDescent="0.3">
      <c r="A143" s="75">
        <v>45566</v>
      </c>
      <c r="B143" s="78">
        <v>1497</v>
      </c>
      <c r="C143" s="79">
        <f t="shared" si="89"/>
        <v>17958</v>
      </c>
      <c r="D143" s="80">
        <f t="shared" si="90"/>
        <v>1496.5</v>
      </c>
      <c r="E143" s="82">
        <f t="shared" si="91"/>
        <v>33.333333333333258</v>
      </c>
      <c r="F143" s="12">
        <v>972</v>
      </c>
      <c r="G143" s="14">
        <v>489</v>
      </c>
      <c r="H143" s="13">
        <v>36</v>
      </c>
      <c r="I143" s="55">
        <f t="shared" si="85"/>
        <v>0.64929859719438876</v>
      </c>
    </row>
    <row r="144" spans="1:9" x14ac:dyDescent="0.3">
      <c r="A144" s="75">
        <v>45597</v>
      </c>
      <c r="B144" s="78">
        <v>1444</v>
      </c>
      <c r="C144" s="79">
        <f t="shared" ref="C144" si="92">SUM(B133:B144)</f>
        <v>17477</v>
      </c>
      <c r="D144" s="80">
        <f t="shared" ref="D144" si="93">AVERAGE(B133:B144)</f>
        <v>1456.4166666666667</v>
      </c>
      <c r="E144" s="82">
        <f t="shared" ref="E144" si="94">D144-D132</f>
        <v>-43.75</v>
      </c>
      <c r="F144" s="12">
        <v>946</v>
      </c>
      <c r="G144" s="14">
        <v>325</v>
      </c>
      <c r="H144" s="13">
        <v>173</v>
      </c>
      <c r="I144" s="55">
        <f t="shared" si="85"/>
        <v>0.65512465373961215</v>
      </c>
    </row>
    <row r="145" spans="1:9" x14ac:dyDescent="0.3">
      <c r="A145" s="75">
        <v>45627</v>
      </c>
      <c r="B145" s="78">
        <v>1019</v>
      </c>
      <c r="C145" s="79">
        <f t="shared" ref="C145" si="95">SUM(B134:B145)</f>
        <v>17169</v>
      </c>
      <c r="D145" s="80">
        <f t="shared" ref="D145" si="96">AVERAGE(B134:B145)</f>
        <v>1430.75</v>
      </c>
      <c r="E145" s="82">
        <f t="shared" ref="E145" si="97">D145-D133</f>
        <v>-77.833333333333258</v>
      </c>
      <c r="F145" s="12">
        <v>774</v>
      </c>
      <c r="G145" s="14">
        <v>216</v>
      </c>
      <c r="H145" s="13">
        <v>29</v>
      </c>
      <c r="I145" s="55">
        <f t="shared" si="85"/>
        <v>0.75956820412168791</v>
      </c>
    </row>
    <row r="146" spans="1:9" ht="13.5" customHeight="1" x14ac:dyDescent="0.3">
      <c r="A146" s="75">
        <v>45658</v>
      </c>
      <c r="B146" s="78">
        <v>1291</v>
      </c>
      <c r="C146" s="79">
        <f t="shared" ref="C146" si="98">SUM(B135:B146)</f>
        <v>17495</v>
      </c>
      <c r="D146" s="80">
        <f t="shared" ref="D146" si="99">AVERAGE(B135:B146)</f>
        <v>1457.9166666666667</v>
      </c>
      <c r="E146" s="82">
        <f t="shared" ref="E146:E151" si="100">D146-D134</f>
        <v>-60.666666666666515</v>
      </c>
      <c r="F146" s="12">
        <v>696</v>
      </c>
      <c r="G146" s="14">
        <v>539</v>
      </c>
      <c r="H146" s="13">
        <v>56</v>
      </c>
      <c r="I146" s="55">
        <f t="shared" ref="I146" si="101">F146/B146</f>
        <v>0.5391169635941131</v>
      </c>
    </row>
    <row r="147" spans="1:9" ht="13.5" customHeight="1" x14ac:dyDescent="0.3">
      <c r="A147" s="75">
        <v>45689</v>
      </c>
      <c r="B147" s="78">
        <v>899</v>
      </c>
      <c r="C147" s="79">
        <f t="shared" ref="C147:C152" si="102">SUM(B136:B147)</f>
        <v>16811</v>
      </c>
      <c r="D147" s="80">
        <f t="shared" ref="D147:D152" si="103">AVERAGE(B136:B147)</f>
        <v>1400.9166666666667</v>
      </c>
      <c r="E147" s="82">
        <f t="shared" si="100"/>
        <v>-152.58333333333326</v>
      </c>
      <c r="F147" s="12">
        <v>545</v>
      </c>
      <c r="G147" s="14">
        <v>281</v>
      </c>
      <c r="H147" s="13">
        <v>73</v>
      </c>
      <c r="I147" s="55">
        <f t="shared" ref="I147" si="104">F147/B147</f>
        <v>0.6062291434927698</v>
      </c>
    </row>
    <row r="148" spans="1:9" ht="14.15" customHeight="1" x14ac:dyDescent="0.3">
      <c r="A148" s="75">
        <v>45717</v>
      </c>
      <c r="B148" s="78">
        <v>1255</v>
      </c>
      <c r="C148" s="79">
        <f t="shared" si="102"/>
        <v>16338</v>
      </c>
      <c r="D148" s="80">
        <f t="shared" si="103"/>
        <v>1361.5</v>
      </c>
      <c r="E148" s="82">
        <f t="shared" si="100"/>
        <v>-212.5</v>
      </c>
      <c r="F148" s="12">
        <v>774</v>
      </c>
      <c r="G148" s="14">
        <v>461</v>
      </c>
      <c r="H148" s="13">
        <v>20</v>
      </c>
      <c r="I148" s="55">
        <f t="shared" ref="I148:I153" si="105">F148/B148</f>
        <v>0.61673306772908365</v>
      </c>
    </row>
    <row r="149" spans="1:9" ht="14.15" customHeight="1" x14ac:dyDescent="0.3">
      <c r="A149" s="75">
        <v>45748</v>
      </c>
      <c r="B149" s="78">
        <v>1256</v>
      </c>
      <c r="C149" s="79">
        <f t="shared" si="102"/>
        <v>15917</v>
      </c>
      <c r="D149" s="80">
        <f t="shared" si="103"/>
        <v>1326.4166666666667</v>
      </c>
      <c r="E149" s="82">
        <f t="shared" si="100"/>
        <v>-288.25</v>
      </c>
      <c r="F149" s="12">
        <v>771</v>
      </c>
      <c r="G149" s="14">
        <v>448</v>
      </c>
      <c r="H149" s="13">
        <v>37</v>
      </c>
      <c r="I149" s="55">
        <f t="shared" si="105"/>
        <v>0.61385350318471332</v>
      </c>
    </row>
    <row r="150" spans="1:9" ht="14.15" customHeight="1" x14ac:dyDescent="0.3">
      <c r="A150" s="75">
        <v>45778</v>
      </c>
      <c r="B150" s="78">
        <v>1316</v>
      </c>
      <c r="C150" s="79">
        <f t="shared" si="102"/>
        <v>15550</v>
      </c>
      <c r="D150" s="80">
        <f t="shared" si="103"/>
        <v>1295.8333333333333</v>
      </c>
      <c r="E150" s="82">
        <f t="shared" si="100"/>
        <v>-334.16666666666674</v>
      </c>
      <c r="F150" s="12">
        <v>780</v>
      </c>
      <c r="G150" s="14">
        <v>460</v>
      </c>
      <c r="H150" s="13">
        <v>76</v>
      </c>
      <c r="I150" s="55">
        <f t="shared" si="105"/>
        <v>0.59270516717325228</v>
      </c>
    </row>
    <row r="151" spans="1:9" ht="14.15" customHeight="1" x14ac:dyDescent="0.3">
      <c r="A151" s="75">
        <v>45809</v>
      </c>
      <c r="B151" s="78">
        <v>1208</v>
      </c>
      <c r="C151" s="79">
        <f t="shared" si="102"/>
        <v>15436</v>
      </c>
      <c r="D151" s="80">
        <f t="shared" si="103"/>
        <v>1286.3333333333333</v>
      </c>
      <c r="E151" s="82">
        <f t="shared" si="100"/>
        <v>-308.66666666666674</v>
      </c>
      <c r="F151" s="12">
        <v>785</v>
      </c>
      <c r="G151" s="14">
        <v>323</v>
      </c>
      <c r="H151" s="13">
        <v>100</v>
      </c>
      <c r="I151" s="55">
        <f t="shared" si="105"/>
        <v>0.64983443708609268</v>
      </c>
    </row>
    <row r="152" spans="1:9" ht="14.5" customHeight="1" x14ac:dyDescent="0.3">
      <c r="A152" s="75">
        <v>45839</v>
      </c>
      <c r="B152" s="78">
        <v>1539</v>
      </c>
      <c r="C152" s="79">
        <f t="shared" si="102"/>
        <v>15361</v>
      </c>
      <c r="D152" s="80">
        <f t="shared" si="103"/>
        <v>1280.0833333333333</v>
      </c>
      <c r="E152" s="82">
        <f t="shared" ref="E152" si="106">D152-D140</f>
        <v>-319.66666666666674</v>
      </c>
      <c r="F152" s="12">
        <v>1066</v>
      </c>
      <c r="G152" s="14">
        <v>391</v>
      </c>
      <c r="H152" s="13">
        <v>82</v>
      </c>
      <c r="I152" s="55">
        <f t="shared" si="105"/>
        <v>0.69265756985055227</v>
      </c>
    </row>
    <row r="153" spans="1:9" ht="14.5" customHeight="1" x14ac:dyDescent="0.3">
      <c r="A153" s="75">
        <v>45870</v>
      </c>
      <c r="B153" s="78">
        <v>1168</v>
      </c>
      <c r="C153" s="79">
        <f t="shared" ref="C153:C158" si="107">SUM(B142:B153)</f>
        <v>15343</v>
      </c>
      <c r="D153" s="80">
        <f t="shared" ref="D153:D158" si="108">AVERAGE(B142:B153)</f>
        <v>1278.5833333333333</v>
      </c>
      <c r="E153" s="82">
        <f t="shared" ref="E153:E158" si="109">D153-D141</f>
        <v>-295.25</v>
      </c>
      <c r="F153" s="12">
        <v>809</v>
      </c>
      <c r="G153" s="14">
        <v>334</v>
      </c>
      <c r="H153" s="13">
        <v>25</v>
      </c>
      <c r="I153" s="55">
        <f t="shared" si="105"/>
        <v>0.69263698630136983</v>
      </c>
    </row>
    <row r="154" spans="1:9" ht="14.5" customHeight="1" x14ac:dyDescent="0.3">
      <c r="A154" s="75">
        <v>45901</v>
      </c>
      <c r="B154" s="78">
        <v>1342</v>
      </c>
      <c r="C154" s="79">
        <f t="shared" si="107"/>
        <v>15234</v>
      </c>
      <c r="D154" s="80">
        <f t="shared" si="108"/>
        <v>1269.5</v>
      </c>
      <c r="E154" s="82">
        <f t="shared" si="109"/>
        <v>-264.66666666666674</v>
      </c>
      <c r="F154" s="12">
        <v>798</v>
      </c>
      <c r="G154" s="14">
        <v>485</v>
      </c>
      <c r="H154" s="13">
        <v>59</v>
      </c>
      <c r="I154" s="55">
        <f t="shared" ref="I154:I156" si="110">F154/B154</f>
        <v>0.59463487332339793</v>
      </c>
    </row>
    <row r="155" spans="1:9" x14ac:dyDescent="0.3">
      <c r="A155" s="75">
        <v>45931</v>
      </c>
      <c r="B155" s="78">
        <v>1373</v>
      </c>
      <c r="C155" s="79">
        <f t="shared" si="107"/>
        <v>15110</v>
      </c>
      <c r="D155" s="80">
        <f t="shared" si="108"/>
        <v>1259.1666666666667</v>
      </c>
      <c r="E155" s="82">
        <f t="shared" si="109"/>
        <v>-237.33333333333326</v>
      </c>
      <c r="F155" s="12">
        <v>978</v>
      </c>
      <c r="G155" s="14">
        <v>331</v>
      </c>
      <c r="H155" s="13">
        <v>64</v>
      </c>
      <c r="I155" s="55">
        <f t="shared" si="110"/>
        <v>0.71230881281864533</v>
      </c>
    </row>
    <row r="156" spans="1:9" ht="14.5" customHeight="1" x14ac:dyDescent="0.3">
      <c r="A156" s="75">
        <v>45962</v>
      </c>
      <c r="B156" s="78">
        <v>982</v>
      </c>
      <c r="C156" s="79">
        <f t="shared" si="107"/>
        <v>14648</v>
      </c>
      <c r="D156" s="80">
        <f t="shared" si="108"/>
        <v>1220.6666666666667</v>
      </c>
      <c r="E156" s="82">
        <f t="shared" si="109"/>
        <v>-235.75</v>
      </c>
      <c r="F156" s="12">
        <v>698</v>
      </c>
      <c r="G156" s="14">
        <v>247</v>
      </c>
      <c r="H156" s="13">
        <v>37</v>
      </c>
      <c r="I156" s="55">
        <f t="shared" si="110"/>
        <v>0.71079429735234212</v>
      </c>
    </row>
    <row r="157" spans="1:9" ht="14.5" customHeight="1" x14ac:dyDescent="0.3">
      <c r="A157" s="75">
        <v>45992</v>
      </c>
      <c r="B157" s="78">
        <v>812</v>
      </c>
      <c r="C157" s="79">
        <f t="shared" si="107"/>
        <v>14441</v>
      </c>
      <c r="D157" s="80">
        <f t="shared" si="108"/>
        <v>1203.4166666666667</v>
      </c>
      <c r="E157" s="82">
        <f t="shared" si="109"/>
        <v>-227.33333333333326</v>
      </c>
      <c r="F157" s="12">
        <v>625</v>
      </c>
      <c r="G157" s="14">
        <v>168</v>
      </c>
      <c r="H157" s="13">
        <v>19</v>
      </c>
      <c r="I157" s="55">
        <f t="shared" ref="I157:I158" si="111">F157/B157</f>
        <v>0.76970443349753692</v>
      </c>
    </row>
    <row r="158" spans="1:9" x14ac:dyDescent="0.3">
      <c r="A158" s="75">
        <v>46023</v>
      </c>
      <c r="B158" s="78">
        <v>853</v>
      </c>
      <c r="C158" s="79">
        <f t="shared" si="107"/>
        <v>14003</v>
      </c>
      <c r="D158" s="80">
        <f t="shared" si="108"/>
        <v>1166.9166666666667</v>
      </c>
      <c r="E158" s="82">
        <f t="shared" si="109"/>
        <v>-291</v>
      </c>
      <c r="F158" s="12">
        <v>682</v>
      </c>
      <c r="G158" s="14">
        <v>144</v>
      </c>
      <c r="H158" s="13">
        <v>27</v>
      </c>
      <c r="I158" s="55">
        <f t="shared" si="111"/>
        <v>0.7995310668229777</v>
      </c>
    </row>
    <row r="159" spans="1:9" x14ac:dyDescent="0.3">
      <c r="A159" s="75">
        <v>46054</v>
      </c>
      <c r="B159" s="78">
        <v>1029</v>
      </c>
      <c r="C159" s="79">
        <f t="shared" ref="C159" si="112">SUM(B148:B159)</f>
        <v>14133</v>
      </c>
      <c r="D159" s="80">
        <f t="shared" ref="D159" si="113">AVERAGE(B148:B159)</f>
        <v>1177.75</v>
      </c>
      <c r="E159" s="82">
        <f>D159-D147</f>
        <v>-223.16666666666674</v>
      </c>
      <c r="F159" s="12">
        <v>792</v>
      </c>
      <c r="G159" s="14">
        <v>207</v>
      </c>
      <c r="H159" s="13">
        <v>30</v>
      </c>
      <c r="I159" s="55">
        <f t="shared" ref="I159" si="114">F159/B159</f>
        <v>0.76967930029154519</v>
      </c>
    </row>
    <row r="160" spans="1:9" x14ac:dyDescent="0.3">
      <c r="A160" s="75">
        <v>46082</v>
      </c>
      <c r="B160" s="78">
        <v>1327</v>
      </c>
      <c r="C160" s="79">
        <f t="shared" ref="C160" si="115">SUM(B149:B160)</f>
        <v>14205</v>
      </c>
      <c r="D160" s="80">
        <f t="shared" ref="D160" si="116">AVERAGE(B149:B160)</f>
        <v>1183.75</v>
      </c>
      <c r="E160" s="82">
        <f>D160-D148</f>
        <v>-177.75</v>
      </c>
      <c r="F160" s="12">
        <v>1039</v>
      </c>
      <c r="G160" s="14">
        <v>212</v>
      </c>
      <c r="H160" s="13">
        <v>76</v>
      </c>
      <c r="I160" s="55">
        <f t="shared" ref="I160" si="117">F160/B160</f>
        <v>0.78296910324039182</v>
      </c>
    </row>
    <row r="161" spans="1:9" x14ac:dyDescent="0.3">
      <c r="A161" s="75">
        <v>46113</v>
      </c>
      <c r="B161" s="78">
        <v>1061</v>
      </c>
      <c r="C161" s="79">
        <f t="shared" ref="C161" si="118">SUM(B150:B161)</f>
        <v>14010</v>
      </c>
      <c r="D161" s="80">
        <f t="shared" ref="D161" si="119">AVERAGE(B150:B161)</f>
        <v>1167.5</v>
      </c>
      <c r="E161" s="82">
        <f>D161-D149</f>
        <v>-158.91666666666674</v>
      </c>
      <c r="F161" s="12">
        <v>828</v>
      </c>
      <c r="G161" s="14">
        <v>186</v>
      </c>
      <c r="H161" s="13">
        <v>47</v>
      </c>
      <c r="I161" s="55">
        <f t="shared" ref="I161" si="120">F161/B161</f>
        <v>0.78039585296889724</v>
      </c>
    </row>
    <row r="162" spans="1:9" x14ac:dyDescent="0.3">
      <c r="A162" s="75">
        <v>46143</v>
      </c>
      <c r="B162" s="78">
        <v>969</v>
      </c>
      <c r="C162" s="79">
        <f t="shared" ref="C162" si="121">SUM(B151:B162)</f>
        <v>13663</v>
      </c>
      <c r="D162" s="80">
        <f t="shared" ref="D162" si="122">AVERAGE(B151:B162)</f>
        <v>1138.5833333333333</v>
      </c>
      <c r="E162" s="82">
        <f>D162-D150</f>
        <v>-157.25</v>
      </c>
      <c r="F162" s="12">
        <v>731</v>
      </c>
      <c r="G162" s="14">
        <v>202</v>
      </c>
      <c r="H162" s="13">
        <v>36</v>
      </c>
      <c r="I162" s="55">
        <f t="shared" ref="I162" si="123">F162/B162</f>
        <v>0.75438596491228072</v>
      </c>
    </row>
  </sheetData>
  <mergeCells count="1">
    <mergeCell ref="K74:Q101"/>
  </mergeCells>
  <pageMargins left="0.7" right="0.7" top="0.75" bottom="0.75" header="0.3" footer="0.3"/>
  <pageSetup paperSize="9" orientation="portrait" horizontalDpi="300" verticalDpi="300" r:id="rId1"/>
  <ignoredErrors>
    <ignoredError sqref="C104"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AB264-581C-4681-A7DD-DAE03C81CEBD}">
  <sheetPr>
    <tabColor theme="5"/>
  </sheetPr>
  <dimension ref="A1:T155"/>
  <sheetViews>
    <sheetView zoomScaleNormal="100" workbookViewId="0">
      <pane xSplit="1" ySplit="2" topLeftCell="B123" activePane="bottomRight" state="frozen"/>
      <selection pane="topRight" activeCell="B1" sqref="B1"/>
      <selection pane="bottomLeft" activeCell="A3" sqref="A3"/>
      <selection pane="bottomRight" activeCell="A155" sqref="A155"/>
    </sheetView>
  </sheetViews>
  <sheetFormatPr defaultRowHeight="13" x14ac:dyDescent="0.3"/>
  <cols>
    <col min="1" max="1" width="9.09765625" style="6"/>
    <col min="2" max="8" width="11.69921875" customWidth="1"/>
    <col min="9" max="9" width="11.69921875" style="4" customWidth="1"/>
    <col min="10" max="12" width="11.69921875" customWidth="1"/>
    <col min="13" max="13" width="11.69921875" style="2" customWidth="1"/>
    <col min="14" max="14" width="11.69921875" style="5" customWidth="1"/>
    <col min="20" max="20" width="9.09765625" style="4"/>
  </cols>
  <sheetData>
    <row r="1" spans="1:20" ht="16.5" customHeight="1" x14ac:dyDescent="0.3">
      <c r="A1" s="211" t="s">
        <v>77</v>
      </c>
      <c r="B1" s="211"/>
      <c r="C1" s="211"/>
      <c r="D1" s="211"/>
      <c r="E1" s="211"/>
      <c r="F1" s="212"/>
      <c r="G1" s="175"/>
      <c r="H1" s="175"/>
      <c r="I1" s="176"/>
      <c r="J1" s="208" t="s">
        <v>79</v>
      </c>
      <c r="K1" s="209"/>
      <c r="L1" s="209"/>
      <c r="M1" s="209"/>
      <c r="N1" s="209"/>
      <c r="O1" s="209"/>
      <c r="P1" s="209"/>
      <c r="Q1" s="209"/>
      <c r="R1" s="209"/>
      <c r="S1" s="209"/>
      <c r="T1" s="210"/>
    </row>
    <row r="2" spans="1:20" ht="60" x14ac:dyDescent="0.3">
      <c r="A2" s="84" t="s">
        <v>0</v>
      </c>
      <c r="B2" s="7" t="s">
        <v>74</v>
      </c>
      <c r="C2" s="7" t="s">
        <v>75</v>
      </c>
      <c r="D2" s="10" t="s">
        <v>76</v>
      </c>
      <c r="E2" s="7" t="s">
        <v>91</v>
      </c>
      <c r="F2" s="7" t="s">
        <v>90</v>
      </c>
      <c r="G2" s="7" t="s">
        <v>83</v>
      </c>
      <c r="H2" s="7" t="s">
        <v>88</v>
      </c>
      <c r="I2" s="81" t="s">
        <v>89</v>
      </c>
      <c r="J2" s="44" t="s">
        <v>80</v>
      </c>
      <c r="K2" s="44" t="s">
        <v>78</v>
      </c>
      <c r="L2" s="44" t="s">
        <v>81</v>
      </c>
      <c r="M2" s="44" t="s">
        <v>82</v>
      </c>
      <c r="N2" s="50" t="s">
        <v>84</v>
      </c>
      <c r="O2" s="85" t="s">
        <v>85</v>
      </c>
      <c r="P2" s="85" t="s">
        <v>86</v>
      </c>
      <c r="Q2" s="85" t="s">
        <v>87</v>
      </c>
      <c r="R2" s="85" t="s">
        <v>92</v>
      </c>
      <c r="S2" s="85" t="s">
        <v>93</v>
      </c>
      <c r="T2" s="86" t="s">
        <v>94</v>
      </c>
    </row>
    <row r="3" spans="1:20" x14ac:dyDescent="0.3">
      <c r="A3" s="75">
        <v>41548</v>
      </c>
      <c r="B3" s="95">
        <v>408</v>
      </c>
      <c r="C3" s="161" t="s">
        <v>13</v>
      </c>
      <c r="D3" s="162" t="s">
        <v>13</v>
      </c>
      <c r="E3" s="161" t="s">
        <v>13</v>
      </c>
      <c r="F3" s="161" t="s">
        <v>13</v>
      </c>
      <c r="G3" s="97">
        <v>418</v>
      </c>
      <c r="H3" s="161" t="s">
        <v>13</v>
      </c>
      <c r="I3" s="163" t="s">
        <v>13</v>
      </c>
      <c r="J3" s="164"/>
      <c r="K3" s="164"/>
      <c r="L3" s="164"/>
      <c r="M3" s="164"/>
      <c r="N3" s="165"/>
      <c r="O3" s="166"/>
      <c r="P3" s="166"/>
      <c r="Q3" s="166"/>
      <c r="R3" s="166"/>
      <c r="S3" s="166"/>
      <c r="T3" s="167"/>
    </row>
    <row r="4" spans="1:20" x14ac:dyDescent="0.3">
      <c r="A4" s="75">
        <v>41579</v>
      </c>
      <c r="B4" s="95">
        <v>441</v>
      </c>
      <c r="C4" s="161" t="s">
        <v>13</v>
      </c>
      <c r="D4" s="162" t="s">
        <v>13</v>
      </c>
      <c r="E4" s="161" t="s">
        <v>13</v>
      </c>
      <c r="F4" s="161" t="s">
        <v>13</v>
      </c>
      <c r="G4" s="97">
        <v>454</v>
      </c>
      <c r="H4" s="161" t="s">
        <v>13</v>
      </c>
      <c r="I4" s="163" t="s">
        <v>13</v>
      </c>
      <c r="J4" s="164"/>
      <c r="K4" s="164"/>
      <c r="L4" s="164"/>
      <c r="M4" s="164"/>
      <c r="N4" s="165"/>
      <c r="O4" s="166"/>
      <c r="P4" s="166"/>
      <c r="Q4" s="166"/>
      <c r="R4" s="166"/>
      <c r="S4" s="166"/>
      <c r="T4" s="167"/>
    </row>
    <row r="5" spans="1:20" x14ac:dyDescent="0.3">
      <c r="A5" s="75">
        <v>41609</v>
      </c>
      <c r="B5" s="95">
        <v>451</v>
      </c>
      <c r="C5" s="161" t="s">
        <v>13</v>
      </c>
      <c r="D5" s="162" t="s">
        <v>13</v>
      </c>
      <c r="E5" s="161" t="s">
        <v>13</v>
      </c>
      <c r="F5" s="161" t="s">
        <v>13</v>
      </c>
      <c r="G5" s="97">
        <v>463</v>
      </c>
      <c r="H5" s="161" t="s">
        <v>13</v>
      </c>
      <c r="I5" s="163" t="s">
        <v>13</v>
      </c>
      <c r="J5" s="164"/>
      <c r="K5" s="164"/>
      <c r="L5" s="164"/>
      <c r="M5" s="164"/>
      <c r="N5" s="165"/>
      <c r="O5" s="166"/>
      <c r="P5" s="166"/>
      <c r="Q5" s="166"/>
      <c r="R5" s="166"/>
      <c r="S5" s="166"/>
      <c r="T5" s="167"/>
    </row>
    <row r="6" spans="1:20" x14ac:dyDescent="0.3">
      <c r="A6" s="75">
        <v>41640</v>
      </c>
      <c r="B6" s="95">
        <v>412</v>
      </c>
      <c r="C6" s="161" t="s">
        <v>13</v>
      </c>
      <c r="D6" s="162" t="s">
        <v>13</v>
      </c>
      <c r="E6" s="161" t="s">
        <v>13</v>
      </c>
      <c r="F6" s="161" t="s">
        <v>13</v>
      </c>
      <c r="G6" s="97">
        <v>426</v>
      </c>
      <c r="H6" s="161" t="s">
        <v>13</v>
      </c>
      <c r="I6" s="163" t="s">
        <v>13</v>
      </c>
      <c r="J6" s="164"/>
      <c r="K6" s="164"/>
      <c r="L6" s="164"/>
      <c r="M6" s="164"/>
      <c r="N6" s="165"/>
      <c r="O6" s="166"/>
      <c r="P6" s="166"/>
      <c r="Q6" s="166"/>
      <c r="R6" s="166"/>
      <c r="S6" s="166"/>
      <c r="T6" s="167"/>
    </row>
    <row r="7" spans="1:20" x14ac:dyDescent="0.3">
      <c r="A7" s="75">
        <v>41671</v>
      </c>
      <c r="B7" s="95">
        <v>559</v>
      </c>
      <c r="C7" s="161" t="s">
        <v>13</v>
      </c>
      <c r="D7" s="162" t="s">
        <v>13</v>
      </c>
      <c r="E7" s="161" t="s">
        <v>13</v>
      </c>
      <c r="F7" s="161" t="s">
        <v>13</v>
      </c>
      <c r="G7" s="97">
        <v>577</v>
      </c>
      <c r="H7" s="161" t="s">
        <v>13</v>
      </c>
      <c r="I7" s="163" t="s">
        <v>13</v>
      </c>
      <c r="J7" s="164"/>
      <c r="K7" s="164"/>
      <c r="L7" s="164"/>
      <c r="M7" s="164"/>
      <c r="N7" s="165"/>
      <c r="O7" s="166"/>
      <c r="P7" s="166"/>
      <c r="Q7" s="166"/>
      <c r="R7" s="166"/>
      <c r="S7" s="166"/>
      <c r="T7" s="167"/>
    </row>
    <row r="8" spans="1:20" x14ac:dyDescent="0.3">
      <c r="A8" s="75">
        <v>41699</v>
      </c>
      <c r="B8" s="95">
        <v>492</v>
      </c>
      <c r="C8" s="161" t="s">
        <v>13</v>
      </c>
      <c r="D8" s="162" t="s">
        <v>13</v>
      </c>
      <c r="E8" s="161" t="s">
        <v>13</v>
      </c>
      <c r="F8" s="161" t="s">
        <v>13</v>
      </c>
      <c r="G8" s="97">
        <v>519</v>
      </c>
      <c r="H8" s="161" t="s">
        <v>13</v>
      </c>
      <c r="I8" s="163" t="s">
        <v>13</v>
      </c>
      <c r="J8" s="164"/>
      <c r="K8" s="164"/>
      <c r="L8" s="164"/>
      <c r="M8" s="164"/>
      <c r="N8" s="165"/>
      <c r="O8" s="166"/>
      <c r="P8" s="166"/>
      <c r="Q8" s="166"/>
      <c r="R8" s="166"/>
      <c r="S8" s="166"/>
      <c r="T8" s="167"/>
    </row>
    <row r="9" spans="1:20" x14ac:dyDescent="0.3">
      <c r="A9" s="75">
        <v>41730</v>
      </c>
      <c r="B9" s="95">
        <v>401</v>
      </c>
      <c r="C9" s="161" t="s">
        <v>13</v>
      </c>
      <c r="D9" s="162" t="s">
        <v>13</v>
      </c>
      <c r="E9" s="161" t="s">
        <v>13</v>
      </c>
      <c r="F9" s="161" t="s">
        <v>13</v>
      </c>
      <c r="G9" s="97">
        <v>416</v>
      </c>
      <c r="H9" s="161" t="s">
        <v>13</v>
      </c>
      <c r="I9" s="163" t="s">
        <v>13</v>
      </c>
      <c r="J9" s="164"/>
      <c r="K9" s="164"/>
      <c r="L9" s="164"/>
      <c r="M9" s="164"/>
      <c r="N9" s="165"/>
      <c r="O9" s="166"/>
      <c r="P9" s="166"/>
      <c r="Q9" s="166"/>
      <c r="R9" s="166"/>
      <c r="S9" s="166"/>
      <c r="T9" s="167"/>
    </row>
    <row r="10" spans="1:20" x14ac:dyDescent="0.3">
      <c r="A10" s="75">
        <v>41760</v>
      </c>
      <c r="B10" s="95">
        <v>407</v>
      </c>
      <c r="C10" s="161" t="s">
        <v>13</v>
      </c>
      <c r="D10" s="162" t="s">
        <v>13</v>
      </c>
      <c r="E10" s="161" t="s">
        <v>13</v>
      </c>
      <c r="F10" s="161" t="s">
        <v>13</v>
      </c>
      <c r="G10" s="97">
        <v>452</v>
      </c>
      <c r="H10" s="161" t="s">
        <v>13</v>
      </c>
      <c r="I10" s="163" t="s">
        <v>13</v>
      </c>
      <c r="J10" s="164"/>
      <c r="K10" s="164"/>
      <c r="L10" s="164"/>
      <c r="M10" s="164"/>
      <c r="N10" s="165"/>
      <c r="O10" s="166"/>
      <c r="P10" s="166"/>
      <c r="Q10" s="166"/>
      <c r="R10" s="166"/>
      <c r="S10" s="166"/>
      <c r="T10" s="167"/>
    </row>
    <row r="11" spans="1:20" x14ac:dyDescent="0.3">
      <c r="A11" s="75">
        <v>41791</v>
      </c>
      <c r="B11" s="95">
        <v>416</v>
      </c>
      <c r="C11" s="161" t="s">
        <v>13</v>
      </c>
      <c r="D11" s="162" t="s">
        <v>13</v>
      </c>
      <c r="E11" s="161" t="s">
        <v>13</v>
      </c>
      <c r="F11" s="161" t="s">
        <v>13</v>
      </c>
      <c r="G11" s="97">
        <v>433</v>
      </c>
      <c r="H11" s="161" t="s">
        <v>13</v>
      </c>
      <c r="I11" s="163" t="s">
        <v>13</v>
      </c>
      <c r="J11" s="164"/>
      <c r="K11" s="164"/>
      <c r="L11" s="164"/>
      <c r="M11" s="164"/>
      <c r="N11" s="165"/>
      <c r="O11" s="166"/>
      <c r="P11" s="166"/>
      <c r="Q11" s="166"/>
      <c r="R11" s="166"/>
      <c r="S11" s="166"/>
      <c r="T11" s="167"/>
    </row>
    <row r="12" spans="1:20" x14ac:dyDescent="0.3">
      <c r="A12" s="75">
        <v>41821</v>
      </c>
      <c r="B12" s="95">
        <v>311</v>
      </c>
      <c r="C12" s="161" t="s">
        <v>13</v>
      </c>
      <c r="D12" s="162" t="s">
        <v>13</v>
      </c>
      <c r="E12" s="161" t="s">
        <v>13</v>
      </c>
      <c r="F12" s="161" t="s">
        <v>13</v>
      </c>
      <c r="G12" s="97">
        <v>320</v>
      </c>
      <c r="H12" s="161" t="s">
        <v>13</v>
      </c>
      <c r="I12" s="163" t="s">
        <v>13</v>
      </c>
      <c r="J12" s="164"/>
      <c r="K12" s="164"/>
      <c r="L12" s="164"/>
      <c r="M12" s="164"/>
      <c r="N12" s="165"/>
      <c r="O12" s="166"/>
      <c r="P12" s="166"/>
      <c r="Q12" s="166"/>
      <c r="R12" s="166"/>
      <c r="S12" s="166"/>
      <c r="T12" s="167"/>
    </row>
    <row r="13" spans="1:20" x14ac:dyDescent="0.3">
      <c r="A13" s="75">
        <v>41852</v>
      </c>
      <c r="B13" s="95">
        <v>588</v>
      </c>
      <c r="C13" s="161" t="s">
        <v>13</v>
      </c>
      <c r="D13" s="162" t="s">
        <v>13</v>
      </c>
      <c r="E13" s="161" t="s">
        <v>13</v>
      </c>
      <c r="F13" s="161" t="s">
        <v>13</v>
      </c>
      <c r="G13" s="97">
        <v>616</v>
      </c>
      <c r="H13" s="161" t="s">
        <v>13</v>
      </c>
      <c r="I13" s="163" t="s">
        <v>13</v>
      </c>
      <c r="J13" s="164"/>
      <c r="K13" s="164"/>
      <c r="L13" s="164"/>
      <c r="M13" s="164"/>
      <c r="N13" s="165"/>
      <c r="O13" s="166"/>
      <c r="P13" s="166"/>
      <c r="Q13" s="166"/>
      <c r="R13" s="166"/>
      <c r="S13" s="166"/>
      <c r="T13" s="167"/>
    </row>
    <row r="14" spans="1:20" x14ac:dyDescent="0.3">
      <c r="A14" s="75">
        <v>41883</v>
      </c>
      <c r="B14" s="95">
        <v>637</v>
      </c>
      <c r="C14" s="161" t="s">
        <v>13</v>
      </c>
      <c r="D14" s="162" t="s">
        <v>13</v>
      </c>
      <c r="E14" s="95">
        <f t="shared" ref="E14:E24" si="0">SUM(B3:B14)</f>
        <v>5523</v>
      </c>
      <c r="F14" s="98">
        <f>AVERAGE(B3:B14)</f>
        <v>460.25</v>
      </c>
      <c r="G14" s="97">
        <v>666</v>
      </c>
      <c r="H14" s="97">
        <f>SUM(G3:G14)</f>
        <v>5760</v>
      </c>
      <c r="I14" s="99">
        <f>AVERAGE(G3:G14)</f>
        <v>480</v>
      </c>
      <c r="J14" s="164"/>
      <c r="K14" s="164"/>
      <c r="L14" s="164"/>
      <c r="M14" s="164"/>
      <c r="N14" s="165"/>
      <c r="O14" s="166"/>
      <c r="P14" s="166"/>
      <c r="Q14" s="166"/>
      <c r="R14" s="166"/>
      <c r="S14" s="166"/>
      <c r="T14" s="167"/>
    </row>
    <row r="15" spans="1:20" x14ac:dyDescent="0.3">
      <c r="A15" s="75">
        <v>41913</v>
      </c>
      <c r="B15" s="95">
        <v>448</v>
      </c>
      <c r="C15" s="161" t="s">
        <v>13</v>
      </c>
      <c r="D15" s="162" t="s">
        <v>13</v>
      </c>
      <c r="E15" s="95">
        <f t="shared" si="0"/>
        <v>5563</v>
      </c>
      <c r="F15" s="98">
        <f>AVERAGE(B4:B15)</f>
        <v>463.58333333333331</v>
      </c>
      <c r="G15" s="97">
        <v>470</v>
      </c>
      <c r="H15" s="97">
        <f>SUM(G4:G15)</f>
        <v>5812</v>
      </c>
      <c r="I15" s="99">
        <f>AVERAGE(G4:G15)</f>
        <v>484.33333333333331</v>
      </c>
      <c r="J15" s="164"/>
      <c r="K15" s="164"/>
      <c r="L15" s="164"/>
      <c r="M15" s="164"/>
      <c r="N15" s="165"/>
      <c r="O15" s="166"/>
      <c r="P15" s="166"/>
      <c r="Q15" s="166"/>
      <c r="R15" s="166"/>
      <c r="S15" s="166"/>
      <c r="T15" s="167"/>
    </row>
    <row r="16" spans="1:20" x14ac:dyDescent="0.3">
      <c r="A16" s="75">
        <v>41944</v>
      </c>
      <c r="B16" s="95">
        <v>452</v>
      </c>
      <c r="C16" s="161" t="s">
        <v>13</v>
      </c>
      <c r="D16" s="162" t="s">
        <v>13</v>
      </c>
      <c r="E16" s="95">
        <f t="shared" si="0"/>
        <v>5574</v>
      </c>
      <c r="F16" s="98">
        <f>AVERAGE(B5:B16)</f>
        <v>464.5</v>
      </c>
      <c r="G16" s="97">
        <v>463</v>
      </c>
      <c r="H16" s="97">
        <f>SUM(G5:G16)</f>
        <v>5821</v>
      </c>
      <c r="I16" s="99">
        <f>AVERAGE(G5:G16)</f>
        <v>485.08333333333331</v>
      </c>
      <c r="J16" s="164"/>
      <c r="K16" s="164"/>
      <c r="L16" s="164"/>
      <c r="M16" s="164"/>
      <c r="N16" s="165"/>
      <c r="O16" s="166"/>
      <c r="P16" s="166"/>
      <c r="Q16" s="166"/>
      <c r="R16" s="166"/>
      <c r="S16" s="166"/>
      <c r="T16" s="167"/>
    </row>
    <row r="17" spans="1:20" x14ac:dyDescent="0.3">
      <c r="A17" s="75">
        <v>41974</v>
      </c>
      <c r="B17" s="95">
        <v>629</v>
      </c>
      <c r="C17" s="161" t="s">
        <v>13</v>
      </c>
      <c r="D17" s="162" t="s">
        <v>13</v>
      </c>
      <c r="E17" s="95">
        <f t="shared" si="0"/>
        <v>5752</v>
      </c>
      <c r="F17" s="98">
        <f t="shared" ref="F17:F31" si="1">AVERAGE(B6:B17)</f>
        <v>479.33333333333331</v>
      </c>
      <c r="G17" s="97">
        <v>662</v>
      </c>
      <c r="H17" s="97">
        <f t="shared" ref="H17:H24" si="2">SUM(G6:G17)</f>
        <v>6020</v>
      </c>
      <c r="I17" s="99">
        <f t="shared" ref="I17:I24" si="3">AVERAGE(G6:G17)</f>
        <v>501.66666666666669</v>
      </c>
      <c r="J17" s="164"/>
      <c r="K17" s="164"/>
      <c r="L17" s="164"/>
      <c r="M17" s="164"/>
      <c r="N17" s="165"/>
      <c r="O17" s="166"/>
      <c r="P17" s="166"/>
      <c r="Q17" s="166"/>
      <c r="R17" s="166"/>
      <c r="S17" s="166"/>
      <c r="T17" s="167"/>
    </row>
    <row r="18" spans="1:20" x14ac:dyDescent="0.3">
      <c r="A18" s="75">
        <v>42005</v>
      </c>
      <c r="B18" s="95">
        <v>293</v>
      </c>
      <c r="C18" s="161" t="s">
        <v>13</v>
      </c>
      <c r="D18" s="162" t="s">
        <v>13</v>
      </c>
      <c r="E18" s="95">
        <f t="shared" si="0"/>
        <v>5633</v>
      </c>
      <c r="F18" s="98">
        <f t="shared" si="1"/>
        <v>469.41666666666669</v>
      </c>
      <c r="G18" s="97">
        <v>306</v>
      </c>
      <c r="H18" s="97">
        <f t="shared" si="2"/>
        <v>5900</v>
      </c>
      <c r="I18" s="99">
        <f t="shared" si="3"/>
        <v>491.66666666666669</v>
      </c>
      <c r="J18" s="164"/>
      <c r="K18" s="164"/>
      <c r="L18" s="164"/>
      <c r="M18" s="164"/>
      <c r="N18" s="165"/>
      <c r="O18" s="166"/>
      <c r="P18" s="166"/>
      <c r="Q18" s="166"/>
      <c r="R18" s="166"/>
      <c r="S18" s="166"/>
      <c r="T18" s="167"/>
    </row>
    <row r="19" spans="1:20" x14ac:dyDescent="0.3">
      <c r="A19" s="75">
        <v>42036</v>
      </c>
      <c r="B19" s="95">
        <v>182</v>
      </c>
      <c r="C19" s="161" t="s">
        <v>13</v>
      </c>
      <c r="D19" s="162" t="s">
        <v>13</v>
      </c>
      <c r="E19" s="95">
        <f t="shared" si="0"/>
        <v>5256</v>
      </c>
      <c r="F19" s="98">
        <f t="shared" si="1"/>
        <v>438</v>
      </c>
      <c r="G19" s="97">
        <v>191</v>
      </c>
      <c r="H19" s="97">
        <f t="shared" si="2"/>
        <v>5514</v>
      </c>
      <c r="I19" s="99">
        <f t="shared" si="3"/>
        <v>459.5</v>
      </c>
      <c r="J19" s="164"/>
      <c r="K19" s="164"/>
      <c r="L19" s="164"/>
      <c r="M19" s="164"/>
      <c r="N19" s="165"/>
      <c r="O19" s="166"/>
      <c r="P19" s="166"/>
      <c r="Q19" s="166"/>
      <c r="R19" s="166"/>
      <c r="S19" s="166"/>
      <c r="T19" s="167"/>
    </row>
    <row r="20" spans="1:20" x14ac:dyDescent="0.3">
      <c r="A20" s="75">
        <v>42064</v>
      </c>
      <c r="B20" s="95">
        <v>473</v>
      </c>
      <c r="C20" s="161" t="s">
        <v>13</v>
      </c>
      <c r="D20" s="162" t="s">
        <v>13</v>
      </c>
      <c r="E20" s="95">
        <f t="shared" si="0"/>
        <v>5237</v>
      </c>
      <c r="F20" s="98">
        <f t="shared" si="1"/>
        <v>436.41666666666669</v>
      </c>
      <c r="G20" s="97">
        <v>492</v>
      </c>
      <c r="H20" s="97">
        <f t="shared" si="2"/>
        <v>5487</v>
      </c>
      <c r="I20" s="99">
        <f t="shared" si="3"/>
        <v>457.25</v>
      </c>
      <c r="J20" s="164"/>
      <c r="K20" s="164"/>
      <c r="L20" s="164"/>
      <c r="M20" s="164"/>
      <c r="N20" s="165"/>
      <c r="O20" s="166"/>
      <c r="P20" s="166"/>
      <c r="Q20" s="166"/>
      <c r="R20" s="166"/>
      <c r="S20" s="166"/>
      <c r="T20" s="167"/>
    </row>
    <row r="21" spans="1:20" x14ac:dyDescent="0.3">
      <c r="A21" s="75">
        <v>42095</v>
      </c>
      <c r="B21" s="95">
        <v>352</v>
      </c>
      <c r="C21" s="95">
        <v>4</v>
      </c>
      <c r="D21" s="96">
        <f t="shared" ref="D21:D50" si="4">C21/B21</f>
        <v>1.1363636363636364E-2</v>
      </c>
      <c r="E21" s="95">
        <f t="shared" si="0"/>
        <v>5188</v>
      </c>
      <c r="F21" s="98">
        <f t="shared" si="1"/>
        <v>432.33333333333331</v>
      </c>
      <c r="G21" s="97">
        <f t="shared" ref="G21:G52" si="5">J21+K21</f>
        <v>368</v>
      </c>
      <c r="H21" s="97">
        <f>SUM(G10:G21)</f>
        <v>5439</v>
      </c>
      <c r="I21" s="99">
        <f t="shared" si="3"/>
        <v>453.25</v>
      </c>
      <c r="J21" s="41">
        <v>364</v>
      </c>
      <c r="K21" s="41">
        <v>4</v>
      </c>
      <c r="L21" s="42">
        <f t="shared" ref="L21:L52" si="6">J21/G21</f>
        <v>0.98913043478260865</v>
      </c>
      <c r="M21" s="41" t="s">
        <v>13</v>
      </c>
      <c r="N21" s="87" t="s">
        <v>13</v>
      </c>
      <c r="O21" s="89" t="s">
        <v>13</v>
      </c>
      <c r="P21" s="89" t="s">
        <v>13</v>
      </c>
      <c r="Q21" s="89" t="s">
        <v>13</v>
      </c>
      <c r="R21" s="89" t="s">
        <v>13</v>
      </c>
      <c r="S21" s="89" t="s">
        <v>13</v>
      </c>
      <c r="T21" s="90" t="s">
        <v>13</v>
      </c>
    </row>
    <row r="22" spans="1:20" x14ac:dyDescent="0.3">
      <c r="A22" s="75">
        <v>42125</v>
      </c>
      <c r="B22" s="95">
        <v>474</v>
      </c>
      <c r="C22" s="95">
        <v>49</v>
      </c>
      <c r="D22" s="96">
        <f t="shared" si="4"/>
        <v>0.10337552742616034</v>
      </c>
      <c r="E22" s="95">
        <f t="shared" si="0"/>
        <v>5255</v>
      </c>
      <c r="F22" s="98">
        <f t="shared" si="1"/>
        <v>437.91666666666669</v>
      </c>
      <c r="G22" s="97">
        <f t="shared" si="5"/>
        <v>541</v>
      </c>
      <c r="H22" s="97">
        <f t="shared" si="2"/>
        <v>5528</v>
      </c>
      <c r="I22" s="99">
        <f t="shared" si="3"/>
        <v>460.66666666666669</v>
      </c>
      <c r="J22" s="41">
        <v>490</v>
      </c>
      <c r="K22" s="41">
        <v>51</v>
      </c>
      <c r="L22" s="42">
        <f t="shared" si="6"/>
        <v>0.90573012939001851</v>
      </c>
      <c r="M22" s="41" t="s">
        <v>13</v>
      </c>
      <c r="N22" s="87" t="s">
        <v>13</v>
      </c>
      <c r="O22" s="89" t="s">
        <v>13</v>
      </c>
      <c r="P22" s="89" t="s">
        <v>13</v>
      </c>
      <c r="Q22" s="89" t="s">
        <v>13</v>
      </c>
      <c r="R22" s="89" t="s">
        <v>13</v>
      </c>
      <c r="S22" s="89" t="s">
        <v>13</v>
      </c>
      <c r="T22" s="90" t="s">
        <v>13</v>
      </c>
    </row>
    <row r="23" spans="1:20" x14ac:dyDescent="0.3">
      <c r="A23" s="75">
        <v>42156</v>
      </c>
      <c r="B23" s="95">
        <v>498</v>
      </c>
      <c r="C23" s="95">
        <v>5</v>
      </c>
      <c r="D23" s="96">
        <f t="shared" si="4"/>
        <v>1.0040160642570281E-2</v>
      </c>
      <c r="E23" s="95">
        <f t="shared" si="0"/>
        <v>5337</v>
      </c>
      <c r="F23" s="98">
        <f t="shared" si="1"/>
        <v>444.75</v>
      </c>
      <c r="G23" s="97">
        <f t="shared" si="5"/>
        <v>519</v>
      </c>
      <c r="H23" s="97">
        <f t="shared" si="2"/>
        <v>5614</v>
      </c>
      <c r="I23" s="99">
        <f t="shared" si="3"/>
        <v>467.83333333333331</v>
      </c>
      <c r="J23" s="41">
        <v>514</v>
      </c>
      <c r="K23" s="41">
        <v>5</v>
      </c>
      <c r="L23" s="42">
        <f t="shared" si="6"/>
        <v>0.99036608863198461</v>
      </c>
      <c r="M23" s="41" t="s">
        <v>13</v>
      </c>
      <c r="N23" s="87" t="s">
        <v>13</v>
      </c>
      <c r="O23" s="89" t="s">
        <v>13</v>
      </c>
      <c r="P23" s="89" t="s">
        <v>13</v>
      </c>
      <c r="Q23" s="89" t="s">
        <v>13</v>
      </c>
      <c r="R23" s="89" t="s">
        <v>13</v>
      </c>
      <c r="S23" s="89" t="s">
        <v>13</v>
      </c>
      <c r="T23" s="90" t="s">
        <v>13</v>
      </c>
    </row>
    <row r="24" spans="1:20" x14ac:dyDescent="0.3">
      <c r="A24" s="75">
        <v>42186</v>
      </c>
      <c r="B24" s="95">
        <v>385</v>
      </c>
      <c r="C24" s="95">
        <v>9</v>
      </c>
      <c r="D24" s="96">
        <f t="shared" si="4"/>
        <v>2.3376623376623377E-2</v>
      </c>
      <c r="E24" s="95">
        <f t="shared" si="0"/>
        <v>5411</v>
      </c>
      <c r="F24" s="98">
        <f t="shared" si="1"/>
        <v>450.91666666666669</v>
      </c>
      <c r="G24" s="97">
        <f t="shared" si="5"/>
        <v>421</v>
      </c>
      <c r="H24" s="97">
        <f t="shared" si="2"/>
        <v>5715</v>
      </c>
      <c r="I24" s="99">
        <f t="shared" si="3"/>
        <v>476.25</v>
      </c>
      <c r="J24" s="41">
        <v>395</v>
      </c>
      <c r="K24" s="41">
        <v>26</v>
      </c>
      <c r="L24" s="42">
        <f t="shared" si="6"/>
        <v>0.93824228028503565</v>
      </c>
      <c r="M24" s="41" t="s">
        <v>13</v>
      </c>
      <c r="N24" s="87" t="s">
        <v>13</v>
      </c>
      <c r="O24" s="89" t="s">
        <v>13</v>
      </c>
      <c r="P24" s="89" t="s">
        <v>13</v>
      </c>
      <c r="Q24" s="89" t="s">
        <v>13</v>
      </c>
      <c r="R24" s="89" t="s">
        <v>13</v>
      </c>
      <c r="S24" s="89" t="s">
        <v>13</v>
      </c>
      <c r="T24" s="90" t="s">
        <v>13</v>
      </c>
    </row>
    <row r="25" spans="1:20" x14ac:dyDescent="0.3">
      <c r="A25" s="75">
        <v>42217</v>
      </c>
      <c r="B25" s="95">
        <v>739</v>
      </c>
      <c r="C25" s="95">
        <v>115</v>
      </c>
      <c r="D25" s="96">
        <f t="shared" si="4"/>
        <v>0.15561569688768606</v>
      </c>
      <c r="E25" s="95">
        <f t="shared" ref="E25:E30" si="7">SUM(B14:B25)</f>
        <v>5562</v>
      </c>
      <c r="F25" s="98">
        <f t="shared" si="1"/>
        <v>463.5</v>
      </c>
      <c r="G25" s="97">
        <f t="shared" si="5"/>
        <v>861</v>
      </c>
      <c r="H25" s="97">
        <f t="shared" ref="H25:H31" si="8">SUM(G14:G25)</f>
        <v>5960</v>
      </c>
      <c r="I25" s="99">
        <f t="shared" ref="I25:I31" si="9">AVERAGE(G14:G25)</f>
        <v>496.66666666666669</v>
      </c>
      <c r="J25" s="41">
        <v>751</v>
      </c>
      <c r="K25" s="41">
        <v>110</v>
      </c>
      <c r="L25" s="42">
        <f t="shared" si="6"/>
        <v>0.87224157955865278</v>
      </c>
      <c r="M25" s="41" t="s">
        <v>13</v>
      </c>
      <c r="N25" s="87" t="s">
        <v>13</v>
      </c>
      <c r="O25" s="89" t="s">
        <v>13</v>
      </c>
      <c r="P25" s="89" t="s">
        <v>13</v>
      </c>
      <c r="Q25" s="89" t="s">
        <v>13</v>
      </c>
      <c r="R25" s="89" t="s">
        <v>13</v>
      </c>
      <c r="S25" s="89" t="s">
        <v>13</v>
      </c>
      <c r="T25" s="90" t="s">
        <v>13</v>
      </c>
    </row>
    <row r="26" spans="1:20" x14ac:dyDescent="0.3">
      <c r="A26" s="75">
        <v>42248</v>
      </c>
      <c r="B26" s="95">
        <v>635</v>
      </c>
      <c r="C26" s="95">
        <v>87</v>
      </c>
      <c r="D26" s="96">
        <f t="shared" si="4"/>
        <v>0.13700787401574804</v>
      </c>
      <c r="E26" s="95">
        <f t="shared" si="7"/>
        <v>5560</v>
      </c>
      <c r="F26" s="98">
        <f t="shared" si="1"/>
        <v>463.33333333333331</v>
      </c>
      <c r="G26" s="97">
        <f t="shared" si="5"/>
        <v>834</v>
      </c>
      <c r="H26" s="97">
        <f t="shared" si="8"/>
        <v>6128</v>
      </c>
      <c r="I26" s="99">
        <f t="shared" si="9"/>
        <v>510.66666666666669</v>
      </c>
      <c r="J26" s="41">
        <v>646</v>
      </c>
      <c r="K26" s="41">
        <v>188</v>
      </c>
      <c r="L26" s="42">
        <f t="shared" si="6"/>
        <v>0.77458033573141483</v>
      </c>
      <c r="M26" s="41" t="s">
        <v>13</v>
      </c>
      <c r="N26" s="87" t="s">
        <v>13</v>
      </c>
      <c r="O26" s="89" t="s">
        <v>13</v>
      </c>
      <c r="P26" s="89" t="s">
        <v>13</v>
      </c>
      <c r="Q26" s="89" t="s">
        <v>13</v>
      </c>
      <c r="R26" s="89" t="s">
        <v>13</v>
      </c>
      <c r="S26" s="89" t="s">
        <v>13</v>
      </c>
      <c r="T26" s="90" t="s">
        <v>13</v>
      </c>
    </row>
    <row r="27" spans="1:20" x14ac:dyDescent="0.3">
      <c r="A27" s="75">
        <v>42278</v>
      </c>
      <c r="B27" s="95">
        <v>437</v>
      </c>
      <c r="C27" s="95">
        <v>138</v>
      </c>
      <c r="D27" s="96">
        <f t="shared" si="4"/>
        <v>0.31578947368421051</v>
      </c>
      <c r="E27" s="95">
        <f t="shared" si="7"/>
        <v>5549</v>
      </c>
      <c r="F27" s="98">
        <f t="shared" si="1"/>
        <v>462.41666666666669</v>
      </c>
      <c r="G27" s="97">
        <f t="shared" si="5"/>
        <v>580</v>
      </c>
      <c r="H27" s="97">
        <f t="shared" si="8"/>
        <v>6238</v>
      </c>
      <c r="I27" s="99">
        <f t="shared" si="9"/>
        <v>519.83333333333337</v>
      </c>
      <c r="J27" s="41">
        <v>441</v>
      </c>
      <c r="K27" s="41">
        <v>139</v>
      </c>
      <c r="L27" s="42">
        <f t="shared" si="6"/>
        <v>0.76034482758620692</v>
      </c>
      <c r="M27" s="41" t="s">
        <v>13</v>
      </c>
      <c r="N27" s="87" t="s">
        <v>13</v>
      </c>
      <c r="O27" s="89" t="s">
        <v>13</v>
      </c>
      <c r="P27" s="89" t="s">
        <v>13</v>
      </c>
      <c r="Q27" s="89" t="s">
        <v>13</v>
      </c>
      <c r="R27" s="89" t="s">
        <v>13</v>
      </c>
      <c r="S27" s="89" t="s">
        <v>13</v>
      </c>
      <c r="T27" s="90" t="s">
        <v>13</v>
      </c>
    </row>
    <row r="28" spans="1:20" x14ac:dyDescent="0.3">
      <c r="A28" s="75">
        <v>42309</v>
      </c>
      <c r="B28" s="95">
        <v>346</v>
      </c>
      <c r="C28" s="95">
        <v>42</v>
      </c>
      <c r="D28" s="96">
        <f t="shared" si="4"/>
        <v>0.12138728323699421</v>
      </c>
      <c r="E28" s="95">
        <f t="shared" si="7"/>
        <v>5443</v>
      </c>
      <c r="F28" s="98">
        <f t="shared" si="1"/>
        <v>453.58333333333331</v>
      </c>
      <c r="G28" s="97">
        <f t="shared" si="5"/>
        <v>394</v>
      </c>
      <c r="H28" s="97">
        <f t="shared" si="8"/>
        <v>6169</v>
      </c>
      <c r="I28" s="99">
        <f t="shared" si="9"/>
        <v>514.08333333333337</v>
      </c>
      <c r="J28" s="41">
        <v>351</v>
      </c>
      <c r="K28" s="41">
        <v>43</v>
      </c>
      <c r="L28" s="42">
        <f t="shared" si="6"/>
        <v>0.8908629441624365</v>
      </c>
      <c r="M28" s="41" t="s">
        <v>13</v>
      </c>
      <c r="N28" s="87" t="s">
        <v>13</v>
      </c>
      <c r="O28" s="89" t="s">
        <v>13</v>
      </c>
      <c r="P28" s="89" t="s">
        <v>13</v>
      </c>
      <c r="Q28" s="89" t="s">
        <v>13</v>
      </c>
      <c r="R28" s="89" t="s">
        <v>13</v>
      </c>
      <c r="S28" s="89" t="s">
        <v>13</v>
      </c>
      <c r="T28" s="90" t="s">
        <v>13</v>
      </c>
    </row>
    <row r="29" spans="1:20" x14ac:dyDescent="0.3">
      <c r="A29" s="75">
        <v>42339</v>
      </c>
      <c r="B29" s="95">
        <v>857</v>
      </c>
      <c r="C29" s="95">
        <v>323</v>
      </c>
      <c r="D29" s="96">
        <f t="shared" si="4"/>
        <v>0.37689614935822635</v>
      </c>
      <c r="E29" s="95">
        <f t="shared" si="7"/>
        <v>5671</v>
      </c>
      <c r="F29" s="98">
        <f t="shared" si="1"/>
        <v>472.58333333333331</v>
      </c>
      <c r="G29" s="97">
        <f t="shared" si="5"/>
        <v>1100</v>
      </c>
      <c r="H29" s="97">
        <f t="shared" si="8"/>
        <v>6607</v>
      </c>
      <c r="I29" s="99">
        <f t="shared" si="9"/>
        <v>550.58333333333337</v>
      </c>
      <c r="J29" s="41">
        <v>825</v>
      </c>
      <c r="K29" s="41">
        <v>275</v>
      </c>
      <c r="L29" s="42">
        <f t="shared" si="6"/>
        <v>0.75</v>
      </c>
      <c r="M29" s="41" t="s">
        <v>13</v>
      </c>
      <c r="N29" s="87" t="s">
        <v>13</v>
      </c>
      <c r="O29" s="89" t="s">
        <v>13</v>
      </c>
      <c r="P29" s="89" t="s">
        <v>13</v>
      </c>
      <c r="Q29" s="89" t="s">
        <v>13</v>
      </c>
      <c r="R29" s="89" t="s">
        <v>13</v>
      </c>
      <c r="S29" s="89" t="s">
        <v>13</v>
      </c>
      <c r="T29" s="90" t="s">
        <v>13</v>
      </c>
    </row>
    <row r="30" spans="1:20" x14ac:dyDescent="0.3">
      <c r="A30" s="75">
        <v>42370</v>
      </c>
      <c r="B30" s="95">
        <v>221</v>
      </c>
      <c r="C30" s="95">
        <v>81</v>
      </c>
      <c r="D30" s="96">
        <f t="shared" si="4"/>
        <v>0.36651583710407237</v>
      </c>
      <c r="E30" s="95">
        <f t="shared" si="7"/>
        <v>5599</v>
      </c>
      <c r="F30" s="98">
        <f t="shared" si="1"/>
        <v>466.58333333333331</v>
      </c>
      <c r="G30" s="97">
        <f t="shared" si="5"/>
        <v>245</v>
      </c>
      <c r="H30" s="97">
        <f t="shared" si="8"/>
        <v>6546</v>
      </c>
      <c r="I30" s="99">
        <f t="shared" si="9"/>
        <v>545.5</v>
      </c>
      <c r="J30" s="41">
        <v>197</v>
      </c>
      <c r="K30" s="41">
        <v>48</v>
      </c>
      <c r="L30" s="42">
        <f t="shared" si="6"/>
        <v>0.80408163265306121</v>
      </c>
      <c r="M30" s="41" t="s">
        <v>13</v>
      </c>
      <c r="N30" s="87" t="s">
        <v>13</v>
      </c>
      <c r="O30" s="89" t="s">
        <v>13</v>
      </c>
      <c r="P30" s="89" t="s">
        <v>13</v>
      </c>
      <c r="Q30" s="89" t="s">
        <v>13</v>
      </c>
      <c r="R30" s="89" t="s">
        <v>13</v>
      </c>
      <c r="S30" s="89" t="s">
        <v>13</v>
      </c>
      <c r="T30" s="90" t="s">
        <v>13</v>
      </c>
    </row>
    <row r="31" spans="1:20" x14ac:dyDescent="0.3">
      <c r="A31" s="75">
        <v>42401</v>
      </c>
      <c r="B31" s="95">
        <v>411</v>
      </c>
      <c r="C31" s="95">
        <v>110</v>
      </c>
      <c r="D31" s="96">
        <f t="shared" si="4"/>
        <v>0.26763990267639903</v>
      </c>
      <c r="E31" s="95">
        <f>SUM(B20:B31)</f>
        <v>5828</v>
      </c>
      <c r="F31" s="98">
        <f t="shared" si="1"/>
        <v>485.66666666666669</v>
      </c>
      <c r="G31" s="97">
        <f t="shared" si="5"/>
        <v>514</v>
      </c>
      <c r="H31" s="97">
        <f t="shared" si="8"/>
        <v>6869</v>
      </c>
      <c r="I31" s="99">
        <f t="shared" si="9"/>
        <v>572.41666666666663</v>
      </c>
      <c r="J31" s="41">
        <v>406</v>
      </c>
      <c r="K31" s="41">
        <v>108</v>
      </c>
      <c r="L31" s="42">
        <f t="shared" si="6"/>
        <v>0.78988326848249024</v>
      </c>
      <c r="M31" s="41" t="s">
        <v>13</v>
      </c>
      <c r="N31" s="87" t="s">
        <v>13</v>
      </c>
      <c r="O31" s="89" t="s">
        <v>13</v>
      </c>
      <c r="P31" s="89" t="s">
        <v>13</v>
      </c>
      <c r="Q31" s="89" t="s">
        <v>13</v>
      </c>
      <c r="R31" s="89" t="s">
        <v>13</v>
      </c>
      <c r="S31" s="89" t="s">
        <v>13</v>
      </c>
      <c r="T31" s="90" t="s">
        <v>13</v>
      </c>
    </row>
    <row r="32" spans="1:20" x14ac:dyDescent="0.3">
      <c r="A32" s="75">
        <v>42430</v>
      </c>
      <c r="B32" s="95">
        <v>370</v>
      </c>
      <c r="C32" s="95">
        <v>101</v>
      </c>
      <c r="D32" s="96">
        <f t="shared" si="4"/>
        <v>0.27297297297297296</v>
      </c>
      <c r="E32" s="95">
        <f>SUM(B21:B32)</f>
        <v>5725</v>
      </c>
      <c r="F32" s="98">
        <f t="shared" ref="F32:F63" si="10">AVERAGE(B21:B32)</f>
        <v>477.08333333333331</v>
      </c>
      <c r="G32" s="97">
        <f t="shared" si="5"/>
        <v>474</v>
      </c>
      <c r="H32" s="97">
        <f t="shared" ref="H32:H63" si="11">SUM(G21:G32)</f>
        <v>6851</v>
      </c>
      <c r="I32" s="99">
        <f>AVERAGE(G21:G32)</f>
        <v>570.91666666666663</v>
      </c>
      <c r="J32" s="41">
        <v>374</v>
      </c>
      <c r="K32" s="41">
        <v>100</v>
      </c>
      <c r="L32" s="42">
        <f t="shared" si="6"/>
        <v>0.78902953586497893</v>
      </c>
      <c r="M32" s="41">
        <f>SUM(J21:J32)</f>
        <v>5754</v>
      </c>
      <c r="N32" s="88">
        <f t="shared" ref="N32:N63" si="12">M32/H32</f>
        <v>0.83987739016202012</v>
      </c>
      <c r="O32" s="89" t="s">
        <v>13</v>
      </c>
      <c r="P32" s="89" t="s">
        <v>13</v>
      </c>
      <c r="Q32" s="89" t="s">
        <v>13</v>
      </c>
      <c r="R32" s="89" t="s">
        <v>13</v>
      </c>
      <c r="S32" s="89" t="s">
        <v>13</v>
      </c>
      <c r="T32" s="90" t="s">
        <v>13</v>
      </c>
    </row>
    <row r="33" spans="1:20" x14ac:dyDescent="0.3">
      <c r="A33" s="75">
        <v>42461</v>
      </c>
      <c r="B33" s="95">
        <v>645</v>
      </c>
      <c r="C33" s="95">
        <v>245</v>
      </c>
      <c r="D33" s="96">
        <f t="shared" si="4"/>
        <v>0.37984496124031009</v>
      </c>
      <c r="E33" s="95">
        <f t="shared" ref="E33:E60" si="13">SUM(B22:B33)</f>
        <v>6018</v>
      </c>
      <c r="F33" s="98">
        <f t="shared" si="10"/>
        <v>501.5</v>
      </c>
      <c r="G33" s="97">
        <f t="shared" si="5"/>
        <v>892</v>
      </c>
      <c r="H33" s="97">
        <f t="shared" si="11"/>
        <v>7375</v>
      </c>
      <c r="I33" s="99">
        <f t="shared" ref="I33:I95" si="14">AVERAGE(G22:G33)</f>
        <v>614.58333333333337</v>
      </c>
      <c r="J33" s="41">
        <v>647</v>
      </c>
      <c r="K33" s="41">
        <v>245</v>
      </c>
      <c r="L33" s="42">
        <f t="shared" si="6"/>
        <v>0.7253363228699552</v>
      </c>
      <c r="M33" s="41">
        <f t="shared" ref="M33:M95" si="15">SUM(J22:J33)</f>
        <v>6037</v>
      </c>
      <c r="N33" s="88">
        <f t="shared" si="12"/>
        <v>0.81857627118644072</v>
      </c>
      <c r="O33" s="89" t="s">
        <v>13</v>
      </c>
      <c r="P33" s="89" t="s">
        <v>13</v>
      </c>
      <c r="Q33" s="89" t="s">
        <v>13</v>
      </c>
      <c r="R33" s="89" t="s">
        <v>13</v>
      </c>
      <c r="S33" s="89" t="s">
        <v>13</v>
      </c>
      <c r="T33" s="90" t="s">
        <v>13</v>
      </c>
    </row>
    <row r="34" spans="1:20" x14ac:dyDescent="0.3">
      <c r="A34" s="75">
        <v>42491</v>
      </c>
      <c r="B34" s="95">
        <v>462</v>
      </c>
      <c r="C34" s="95">
        <v>62</v>
      </c>
      <c r="D34" s="96">
        <f t="shared" si="4"/>
        <v>0.13419913419913421</v>
      </c>
      <c r="E34" s="95">
        <f t="shared" si="13"/>
        <v>6006</v>
      </c>
      <c r="F34" s="98">
        <f t="shared" si="10"/>
        <v>500.5</v>
      </c>
      <c r="G34" s="97">
        <f t="shared" si="5"/>
        <v>528</v>
      </c>
      <c r="H34" s="97">
        <f t="shared" si="11"/>
        <v>7362</v>
      </c>
      <c r="I34" s="99">
        <f t="shared" si="14"/>
        <v>613.5</v>
      </c>
      <c r="J34" s="41">
        <v>469</v>
      </c>
      <c r="K34" s="41">
        <v>59</v>
      </c>
      <c r="L34" s="42">
        <f t="shared" si="6"/>
        <v>0.8882575757575758</v>
      </c>
      <c r="M34" s="41">
        <f t="shared" si="15"/>
        <v>6016</v>
      </c>
      <c r="N34" s="88">
        <f t="shared" si="12"/>
        <v>0.81716924748709585</v>
      </c>
      <c r="O34" s="89" t="s">
        <v>13</v>
      </c>
      <c r="P34" s="89" t="s">
        <v>13</v>
      </c>
      <c r="Q34" s="89" t="s">
        <v>13</v>
      </c>
      <c r="R34" s="89" t="s">
        <v>13</v>
      </c>
      <c r="S34" s="89" t="s">
        <v>13</v>
      </c>
      <c r="T34" s="90" t="s">
        <v>13</v>
      </c>
    </row>
    <row r="35" spans="1:20" x14ac:dyDescent="0.3">
      <c r="A35" s="75">
        <v>42522</v>
      </c>
      <c r="B35" s="95">
        <v>527</v>
      </c>
      <c r="C35" s="95">
        <v>198</v>
      </c>
      <c r="D35" s="96">
        <f t="shared" si="4"/>
        <v>0.37571157495256169</v>
      </c>
      <c r="E35" s="95">
        <f t="shared" si="13"/>
        <v>6035</v>
      </c>
      <c r="F35" s="98">
        <f t="shared" si="10"/>
        <v>502.91666666666669</v>
      </c>
      <c r="G35" s="97">
        <f t="shared" si="5"/>
        <v>742</v>
      </c>
      <c r="H35" s="97">
        <f t="shared" si="11"/>
        <v>7585</v>
      </c>
      <c r="I35" s="99">
        <f t="shared" si="14"/>
        <v>632.08333333333337</v>
      </c>
      <c r="J35" s="41">
        <v>544</v>
      </c>
      <c r="K35" s="41">
        <v>198</v>
      </c>
      <c r="L35" s="42">
        <f t="shared" si="6"/>
        <v>0.73315363881401618</v>
      </c>
      <c r="M35" s="41">
        <f t="shared" si="15"/>
        <v>6046</v>
      </c>
      <c r="N35" s="88">
        <f t="shared" si="12"/>
        <v>0.79709953856295324</v>
      </c>
      <c r="O35" s="89" t="s">
        <v>13</v>
      </c>
      <c r="P35" s="89" t="s">
        <v>13</v>
      </c>
      <c r="Q35" s="89" t="s">
        <v>13</v>
      </c>
      <c r="R35" s="89" t="s">
        <v>13</v>
      </c>
      <c r="S35" s="89" t="s">
        <v>13</v>
      </c>
      <c r="T35" s="90" t="s">
        <v>13</v>
      </c>
    </row>
    <row r="36" spans="1:20" x14ac:dyDescent="0.3">
      <c r="A36" s="75">
        <v>42552</v>
      </c>
      <c r="B36" s="95">
        <v>511</v>
      </c>
      <c r="C36" s="95">
        <v>207</v>
      </c>
      <c r="D36" s="96">
        <f t="shared" si="4"/>
        <v>0.40508806262230918</v>
      </c>
      <c r="E36" s="95">
        <f t="shared" si="13"/>
        <v>6161</v>
      </c>
      <c r="F36" s="98">
        <f t="shared" si="10"/>
        <v>513.41666666666663</v>
      </c>
      <c r="G36" s="97">
        <f t="shared" si="5"/>
        <v>740</v>
      </c>
      <c r="H36" s="97">
        <f t="shared" si="11"/>
        <v>7904</v>
      </c>
      <c r="I36" s="99">
        <f t="shared" si="14"/>
        <v>658.66666666666663</v>
      </c>
      <c r="J36" s="41">
        <v>533</v>
      </c>
      <c r="K36" s="41">
        <v>207</v>
      </c>
      <c r="L36" s="42">
        <f t="shared" si="6"/>
        <v>0.72027027027027024</v>
      </c>
      <c r="M36" s="41">
        <f t="shared" si="15"/>
        <v>6184</v>
      </c>
      <c r="N36" s="88">
        <f t="shared" si="12"/>
        <v>0.78238866396761131</v>
      </c>
      <c r="O36" s="89" t="s">
        <v>13</v>
      </c>
      <c r="P36" s="89" t="s">
        <v>13</v>
      </c>
      <c r="Q36" s="89" t="s">
        <v>13</v>
      </c>
      <c r="R36" s="89" t="s">
        <v>13</v>
      </c>
      <c r="S36" s="89" t="s">
        <v>13</v>
      </c>
      <c r="T36" s="90" t="s">
        <v>13</v>
      </c>
    </row>
    <row r="37" spans="1:20" x14ac:dyDescent="0.3">
      <c r="A37" s="75">
        <v>42583</v>
      </c>
      <c r="B37" s="95">
        <v>586</v>
      </c>
      <c r="C37" s="95">
        <v>218</v>
      </c>
      <c r="D37" s="96">
        <f t="shared" si="4"/>
        <v>0.37201365187713309</v>
      </c>
      <c r="E37" s="95">
        <f t="shared" si="13"/>
        <v>6008</v>
      </c>
      <c r="F37" s="98">
        <f t="shared" si="10"/>
        <v>500.66666666666669</v>
      </c>
      <c r="G37" s="97">
        <f t="shared" si="5"/>
        <v>825</v>
      </c>
      <c r="H37" s="97">
        <f t="shared" si="11"/>
        <v>7868</v>
      </c>
      <c r="I37" s="99">
        <f t="shared" si="14"/>
        <v>655.66666666666663</v>
      </c>
      <c r="J37" s="41">
        <v>607</v>
      </c>
      <c r="K37" s="41">
        <v>218</v>
      </c>
      <c r="L37" s="42">
        <f t="shared" si="6"/>
        <v>0.73575757575757572</v>
      </c>
      <c r="M37" s="41">
        <f t="shared" si="15"/>
        <v>6040</v>
      </c>
      <c r="N37" s="88">
        <f t="shared" si="12"/>
        <v>0.76766649720386371</v>
      </c>
      <c r="O37" s="89" t="s">
        <v>13</v>
      </c>
      <c r="P37" s="89" t="s">
        <v>13</v>
      </c>
      <c r="Q37" s="89" t="s">
        <v>13</v>
      </c>
      <c r="R37" s="89" t="s">
        <v>13</v>
      </c>
      <c r="S37" s="89" t="s">
        <v>13</v>
      </c>
      <c r="T37" s="90" t="s">
        <v>13</v>
      </c>
    </row>
    <row r="38" spans="1:20" x14ac:dyDescent="0.3">
      <c r="A38" s="75">
        <v>42614</v>
      </c>
      <c r="B38" s="95">
        <v>344</v>
      </c>
      <c r="C38" s="95">
        <v>73</v>
      </c>
      <c r="D38" s="96">
        <f t="shared" si="4"/>
        <v>0.21220930232558138</v>
      </c>
      <c r="E38" s="95">
        <f t="shared" si="13"/>
        <v>5717</v>
      </c>
      <c r="F38" s="98">
        <f t="shared" si="10"/>
        <v>476.41666666666669</v>
      </c>
      <c r="G38" s="97">
        <f t="shared" si="5"/>
        <v>425</v>
      </c>
      <c r="H38" s="97">
        <f t="shared" si="11"/>
        <v>7459</v>
      </c>
      <c r="I38" s="99">
        <f t="shared" si="14"/>
        <v>621.58333333333337</v>
      </c>
      <c r="J38" s="41">
        <v>352</v>
      </c>
      <c r="K38" s="41">
        <v>73</v>
      </c>
      <c r="L38" s="42">
        <f t="shared" si="6"/>
        <v>0.82823529411764707</v>
      </c>
      <c r="M38" s="41">
        <f t="shared" si="15"/>
        <v>5746</v>
      </c>
      <c r="N38" s="88">
        <f t="shared" si="12"/>
        <v>0.77034455020780268</v>
      </c>
      <c r="O38" s="89" t="s">
        <v>13</v>
      </c>
      <c r="P38" s="89" t="s">
        <v>13</v>
      </c>
      <c r="Q38" s="89" t="s">
        <v>13</v>
      </c>
      <c r="R38" s="89" t="s">
        <v>13</v>
      </c>
      <c r="S38" s="89" t="s">
        <v>13</v>
      </c>
      <c r="T38" s="90" t="s">
        <v>13</v>
      </c>
    </row>
    <row r="39" spans="1:20" x14ac:dyDescent="0.3">
      <c r="A39" s="75">
        <v>42644</v>
      </c>
      <c r="B39" s="95">
        <v>867</v>
      </c>
      <c r="C39" s="95">
        <v>156</v>
      </c>
      <c r="D39" s="96">
        <f t="shared" si="4"/>
        <v>0.17993079584775087</v>
      </c>
      <c r="E39" s="95">
        <f t="shared" si="13"/>
        <v>6147</v>
      </c>
      <c r="F39" s="98">
        <f t="shared" si="10"/>
        <v>512.25</v>
      </c>
      <c r="G39" s="97">
        <f t="shared" si="5"/>
        <v>1218</v>
      </c>
      <c r="H39" s="97">
        <f t="shared" si="11"/>
        <v>8097</v>
      </c>
      <c r="I39" s="99">
        <f t="shared" si="14"/>
        <v>674.75</v>
      </c>
      <c r="J39" s="41">
        <v>1013</v>
      </c>
      <c r="K39" s="41">
        <v>205</v>
      </c>
      <c r="L39" s="42">
        <f t="shared" si="6"/>
        <v>0.83169129720853863</v>
      </c>
      <c r="M39" s="41">
        <f t="shared" si="15"/>
        <v>6318</v>
      </c>
      <c r="N39" s="88">
        <f t="shared" si="12"/>
        <v>0.78028899592441647</v>
      </c>
      <c r="O39" s="89" t="s">
        <v>13</v>
      </c>
      <c r="P39" s="89" t="s">
        <v>13</v>
      </c>
      <c r="Q39" s="89" t="s">
        <v>13</v>
      </c>
      <c r="R39" s="89" t="s">
        <v>13</v>
      </c>
      <c r="S39" s="89" t="s">
        <v>13</v>
      </c>
      <c r="T39" s="90" t="s">
        <v>13</v>
      </c>
    </row>
    <row r="40" spans="1:20" x14ac:dyDescent="0.3">
      <c r="A40" s="75">
        <v>42675</v>
      </c>
      <c r="B40" s="95">
        <v>696</v>
      </c>
      <c r="C40" s="95">
        <v>228</v>
      </c>
      <c r="D40" s="96">
        <f t="shared" si="4"/>
        <v>0.32758620689655171</v>
      </c>
      <c r="E40" s="95">
        <f t="shared" si="13"/>
        <v>6497</v>
      </c>
      <c r="F40" s="98">
        <f t="shared" si="10"/>
        <v>541.41666666666663</v>
      </c>
      <c r="G40" s="97">
        <f t="shared" si="5"/>
        <v>696</v>
      </c>
      <c r="H40" s="97">
        <f t="shared" si="11"/>
        <v>8399</v>
      </c>
      <c r="I40" s="99">
        <f t="shared" si="14"/>
        <v>699.91666666666663</v>
      </c>
      <c r="J40" s="41">
        <v>393</v>
      </c>
      <c r="K40" s="41">
        <v>303</v>
      </c>
      <c r="L40" s="42">
        <f t="shared" si="6"/>
        <v>0.56465517241379315</v>
      </c>
      <c r="M40" s="41">
        <f t="shared" si="15"/>
        <v>6360</v>
      </c>
      <c r="N40" s="88">
        <f t="shared" si="12"/>
        <v>0.75723300392903914</v>
      </c>
      <c r="O40" s="89" t="s">
        <v>13</v>
      </c>
      <c r="P40" s="89" t="s">
        <v>13</v>
      </c>
      <c r="Q40" s="89" t="s">
        <v>13</v>
      </c>
      <c r="R40" s="89" t="s">
        <v>13</v>
      </c>
      <c r="S40" s="89" t="s">
        <v>13</v>
      </c>
      <c r="T40" s="90" t="s">
        <v>13</v>
      </c>
    </row>
    <row r="41" spans="1:20" x14ac:dyDescent="0.3">
      <c r="A41" s="75">
        <v>42705</v>
      </c>
      <c r="B41" s="95">
        <v>1021</v>
      </c>
      <c r="C41" s="95">
        <v>582</v>
      </c>
      <c r="D41" s="96">
        <f t="shared" si="4"/>
        <v>0.57002938295788441</v>
      </c>
      <c r="E41" s="95">
        <f t="shared" si="13"/>
        <v>6661</v>
      </c>
      <c r="F41" s="98">
        <f t="shared" si="10"/>
        <v>555.08333333333337</v>
      </c>
      <c r="G41" s="97">
        <f t="shared" si="5"/>
        <v>1021</v>
      </c>
      <c r="H41" s="97">
        <f t="shared" si="11"/>
        <v>8320</v>
      </c>
      <c r="I41" s="99">
        <f t="shared" si="14"/>
        <v>693.33333333333337</v>
      </c>
      <c r="J41" s="41">
        <v>499</v>
      </c>
      <c r="K41" s="41">
        <v>522</v>
      </c>
      <c r="L41" s="42">
        <f t="shared" si="6"/>
        <v>0.48873653281096963</v>
      </c>
      <c r="M41" s="41">
        <f t="shared" si="15"/>
        <v>6034</v>
      </c>
      <c r="N41" s="88">
        <f t="shared" si="12"/>
        <v>0.72524038461538465</v>
      </c>
      <c r="O41" s="89" t="s">
        <v>13</v>
      </c>
      <c r="P41" s="89" t="s">
        <v>13</v>
      </c>
      <c r="Q41" s="89" t="s">
        <v>13</v>
      </c>
      <c r="R41" s="89" t="s">
        <v>13</v>
      </c>
      <c r="S41" s="89" t="s">
        <v>13</v>
      </c>
      <c r="T41" s="90" t="s">
        <v>13</v>
      </c>
    </row>
    <row r="42" spans="1:20" x14ac:dyDescent="0.3">
      <c r="A42" s="75">
        <v>42736</v>
      </c>
      <c r="B42" s="95">
        <v>635</v>
      </c>
      <c r="C42" s="95">
        <v>316</v>
      </c>
      <c r="D42" s="96">
        <f t="shared" si="4"/>
        <v>0.49763779527559054</v>
      </c>
      <c r="E42" s="95">
        <f t="shared" si="13"/>
        <v>7075</v>
      </c>
      <c r="F42" s="98">
        <f t="shared" si="10"/>
        <v>589.58333333333337</v>
      </c>
      <c r="G42" s="97">
        <f t="shared" si="5"/>
        <v>635</v>
      </c>
      <c r="H42" s="97">
        <f t="shared" si="11"/>
        <v>8710</v>
      </c>
      <c r="I42" s="99">
        <f t="shared" si="14"/>
        <v>725.83333333333337</v>
      </c>
      <c r="J42" s="41">
        <v>439</v>
      </c>
      <c r="K42" s="41">
        <v>196</v>
      </c>
      <c r="L42" s="42">
        <f t="shared" si="6"/>
        <v>0.6913385826771653</v>
      </c>
      <c r="M42" s="41">
        <f t="shared" si="15"/>
        <v>6276</v>
      </c>
      <c r="N42" s="88">
        <f t="shared" si="12"/>
        <v>0.7205510907003444</v>
      </c>
      <c r="O42" s="89" t="s">
        <v>13</v>
      </c>
      <c r="P42" s="89" t="s">
        <v>13</v>
      </c>
      <c r="Q42" s="89" t="s">
        <v>13</v>
      </c>
      <c r="R42" s="89" t="s">
        <v>13</v>
      </c>
      <c r="S42" s="89" t="s">
        <v>13</v>
      </c>
      <c r="T42" s="90" t="s">
        <v>13</v>
      </c>
    </row>
    <row r="43" spans="1:20" x14ac:dyDescent="0.3">
      <c r="A43" s="75">
        <v>42767</v>
      </c>
      <c r="B43" s="95">
        <v>502</v>
      </c>
      <c r="C43" s="95">
        <v>129</v>
      </c>
      <c r="D43" s="96">
        <f t="shared" si="4"/>
        <v>0.25697211155378485</v>
      </c>
      <c r="E43" s="95">
        <f t="shared" si="13"/>
        <v>7166</v>
      </c>
      <c r="F43" s="98">
        <f t="shared" si="10"/>
        <v>597.16666666666663</v>
      </c>
      <c r="G43" s="97">
        <f t="shared" si="5"/>
        <v>512</v>
      </c>
      <c r="H43" s="97">
        <f t="shared" si="11"/>
        <v>8708</v>
      </c>
      <c r="I43" s="99">
        <f t="shared" si="14"/>
        <v>725.66666666666663</v>
      </c>
      <c r="J43" s="41">
        <v>351</v>
      </c>
      <c r="K43" s="41">
        <v>161</v>
      </c>
      <c r="L43" s="42">
        <f t="shared" si="6"/>
        <v>0.685546875</v>
      </c>
      <c r="M43" s="41">
        <f t="shared" si="15"/>
        <v>6221</v>
      </c>
      <c r="N43" s="88">
        <f t="shared" si="12"/>
        <v>0.71440055121727153</v>
      </c>
      <c r="O43" s="89" t="s">
        <v>13</v>
      </c>
      <c r="P43" s="89" t="s">
        <v>13</v>
      </c>
      <c r="Q43" s="89" t="s">
        <v>13</v>
      </c>
      <c r="R43" s="89" t="s">
        <v>13</v>
      </c>
      <c r="S43" s="89" t="s">
        <v>13</v>
      </c>
      <c r="T43" s="90" t="s">
        <v>13</v>
      </c>
    </row>
    <row r="44" spans="1:20" x14ac:dyDescent="0.3">
      <c r="A44" s="75">
        <v>42795</v>
      </c>
      <c r="B44" s="95">
        <v>489</v>
      </c>
      <c r="C44" s="95">
        <v>128</v>
      </c>
      <c r="D44" s="96">
        <f t="shared" si="4"/>
        <v>0.26175869120654399</v>
      </c>
      <c r="E44" s="95">
        <f t="shared" si="13"/>
        <v>7285</v>
      </c>
      <c r="F44" s="98">
        <f t="shared" si="10"/>
        <v>607.08333333333337</v>
      </c>
      <c r="G44" s="97">
        <f t="shared" si="5"/>
        <v>505</v>
      </c>
      <c r="H44" s="97">
        <f t="shared" si="11"/>
        <v>8739</v>
      </c>
      <c r="I44" s="99">
        <f t="shared" si="14"/>
        <v>728.25</v>
      </c>
      <c r="J44" s="41">
        <v>424</v>
      </c>
      <c r="K44" s="41">
        <v>81</v>
      </c>
      <c r="L44" s="42">
        <f t="shared" si="6"/>
        <v>0.83960396039603957</v>
      </c>
      <c r="M44" s="41">
        <f t="shared" si="15"/>
        <v>6271</v>
      </c>
      <c r="N44" s="88">
        <f t="shared" si="12"/>
        <v>0.71758782469390092</v>
      </c>
      <c r="O44" s="89" t="s">
        <v>13</v>
      </c>
      <c r="P44" s="89" t="s">
        <v>13</v>
      </c>
      <c r="Q44" s="89" t="s">
        <v>13</v>
      </c>
      <c r="R44" s="89" t="s">
        <v>13</v>
      </c>
      <c r="S44" s="89" t="s">
        <v>13</v>
      </c>
      <c r="T44" s="90" t="s">
        <v>13</v>
      </c>
    </row>
    <row r="45" spans="1:20" x14ac:dyDescent="0.3">
      <c r="A45" s="75">
        <v>42826</v>
      </c>
      <c r="B45" s="95">
        <v>354</v>
      </c>
      <c r="C45" s="95">
        <v>140</v>
      </c>
      <c r="D45" s="96">
        <f t="shared" si="4"/>
        <v>0.39548022598870058</v>
      </c>
      <c r="E45" s="95">
        <f>SUM(B34:B45)</f>
        <v>6994</v>
      </c>
      <c r="F45" s="98">
        <f t="shared" si="10"/>
        <v>582.83333333333337</v>
      </c>
      <c r="G45" s="97">
        <f t="shared" si="5"/>
        <v>363</v>
      </c>
      <c r="H45" s="97">
        <f t="shared" si="11"/>
        <v>8210</v>
      </c>
      <c r="I45" s="99">
        <f t="shared" si="14"/>
        <v>684.16666666666663</v>
      </c>
      <c r="J45" s="41">
        <v>283</v>
      </c>
      <c r="K45" s="41">
        <v>80</v>
      </c>
      <c r="L45" s="42">
        <f t="shared" si="6"/>
        <v>0.77961432506887052</v>
      </c>
      <c r="M45" s="41">
        <f t="shared" si="15"/>
        <v>5907</v>
      </c>
      <c r="N45" s="88">
        <f t="shared" si="12"/>
        <v>0.7194884287454324</v>
      </c>
      <c r="O45" s="89" t="s">
        <v>13</v>
      </c>
      <c r="P45" s="89" t="s">
        <v>13</v>
      </c>
      <c r="Q45" s="89" t="s">
        <v>13</v>
      </c>
      <c r="R45" s="89" t="s">
        <v>13</v>
      </c>
      <c r="S45" s="89" t="s">
        <v>13</v>
      </c>
      <c r="T45" s="90" t="s">
        <v>13</v>
      </c>
    </row>
    <row r="46" spans="1:20" x14ac:dyDescent="0.3">
      <c r="A46" s="75">
        <v>42856</v>
      </c>
      <c r="B46" s="95">
        <v>609</v>
      </c>
      <c r="C46" s="95">
        <v>292</v>
      </c>
      <c r="D46" s="96">
        <f t="shared" si="4"/>
        <v>0.47947454844006571</v>
      </c>
      <c r="E46" s="95">
        <f t="shared" si="13"/>
        <v>7141</v>
      </c>
      <c r="F46" s="98">
        <f t="shared" si="10"/>
        <v>595.08333333333337</v>
      </c>
      <c r="G46" s="97">
        <f t="shared" si="5"/>
        <v>633</v>
      </c>
      <c r="H46" s="97">
        <f t="shared" si="11"/>
        <v>8315</v>
      </c>
      <c r="I46" s="99">
        <f t="shared" si="14"/>
        <v>692.91666666666663</v>
      </c>
      <c r="J46" s="41">
        <v>475</v>
      </c>
      <c r="K46" s="41">
        <v>158</v>
      </c>
      <c r="L46" s="42">
        <f t="shared" si="6"/>
        <v>0.75039494470774093</v>
      </c>
      <c r="M46" s="41">
        <f t="shared" si="15"/>
        <v>5913</v>
      </c>
      <c r="N46" s="88">
        <f t="shared" si="12"/>
        <v>0.71112447384245336</v>
      </c>
      <c r="O46" s="89" t="s">
        <v>13</v>
      </c>
      <c r="P46" s="89" t="s">
        <v>13</v>
      </c>
      <c r="Q46" s="89" t="s">
        <v>13</v>
      </c>
      <c r="R46" s="89" t="s">
        <v>13</v>
      </c>
      <c r="S46" s="89" t="s">
        <v>13</v>
      </c>
      <c r="T46" s="90" t="s">
        <v>13</v>
      </c>
    </row>
    <row r="47" spans="1:20" x14ac:dyDescent="0.3">
      <c r="A47" s="75">
        <v>42887</v>
      </c>
      <c r="B47" s="95">
        <v>469</v>
      </c>
      <c r="C47" s="95">
        <v>230</v>
      </c>
      <c r="D47" s="96">
        <f t="shared" si="4"/>
        <v>0.49040511727078889</v>
      </c>
      <c r="E47" s="95">
        <f t="shared" si="13"/>
        <v>7083</v>
      </c>
      <c r="F47" s="98">
        <f t="shared" si="10"/>
        <v>590.25</v>
      </c>
      <c r="G47" s="97">
        <f t="shared" si="5"/>
        <v>486</v>
      </c>
      <c r="H47" s="97">
        <f t="shared" si="11"/>
        <v>8059</v>
      </c>
      <c r="I47" s="99">
        <f t="shared" si="14"/>
        <v>671.58333333333337</v>
      </c>
      <c r="J47" s="41">
        <v>323</v>
      </c>
      <c r="K47" s="41">
        <v>163</v>
      </c>
      <c r="L47" s="42">
        <f t="shared" si="6"/>
        <v>0.66460905349794241</v>
      </c>
      <c r="M47" s="41">
        <f t="shared" si="15"/>
        <v>5692</v>
      </c>
      <c r="N47" s="88">
        <f t="shared" si="12"/>
        <v>0.70629110311453036</v>
      </c>
      <c r="O47" s="89" t="s">
        <v>13</v>
      </c>
      <c r="P47" s="89" t="s">
        <v>13</v>
      </c>
      <c r="Q47" s="89" t="s">
        <v>13</v>
      </c>
      <c r="R47" s="89" t="s">
        <v>13</v>
      </c>
      <c r="S47" s="89" t="s">
        <v>13</v>
      </c>
      <c r="T47" s="90" t="s">
        <v>13</v>
      </c>
    </row>
    <row r="48" spans="1:20" x14ac:dyDescent="0.3">
      <c r="A48" s="75">
        <v>42917</v>
      </c>
      <c r="B48" s="95">
        <v>648</v>
      </c>
      <c r="C48" s="95">
        <v>301</v>
      </c>
      <c r="D48" s="96">
        <f t="shared" si="4"/>
        <v>0.46450617283950618</v>
      </c>
      <c r="E48" s="95">
        <f t="shared" si="13"/>
        <v>7220</v>
      </c>
      <c r="F48" s="98">
        <f t="shared" si="10"/>
        <v>601.66666666666663</v>
      </c>
      <c r="G48" s="97">
        <f t="shared" si="5"/>
        <v>652</v>
      </c>
      <c r="H48" s="97">
        <f t="shared" si="11"/>
        <v>7971</v>
      </c>
      <c r="I48" s="99">
        <f t="shared" si="14"/>
        <v>664.25</v>
      </c>
      <c r="J48" s="41">
        <v>535</v>
      </c>
      <c r="K48" s="41">
        <v>117</v>
      </c>
      <c r="L48" s="42">
        <f t="shared" si="6"/>
        <v>0.82055214723926384</v>
      </c>
      <c r="M48" s="41">
        <f t="shared" si="15"/>
        <v>5694</v>
      </c>
      <c r="N48" s="88">
        <f t="shared" si="12"/>
        <v>0.71433948061723751</v>
      </c>
      <c r="O48" s="89" t="s">
        <v>13</v>
      </c>
      <c r="P48" s="89" t="s">
        <v>13</v>
      </c>
      <c r="Q48" s="89" t="s">
        <v>13</v>
      </c>
      <c r="R48" s="89" t="s">
        <v>13</v>
      </c>
      <c r="S48" s="89" t="s">
        <v>13</v>
      </c>
      <c r="T48" s="90" t="s">
        <v>13</v>
      </c>
    </row>
    <row r="49" spans="1:20" x14ac:dyDescent="0.3">
      <c r="A49" s="75">
        <v>42948</v>
      </c>
      <c r="B49" s="95">
        <v>864</v>
      </c>
      <c r="C49" s="95">
        <v>493</v>
      </c>
      <c r="D49" s="96">
        <f t="shared" si="4"/>
        <v>0.57060185185185186</v>
      </c>
      <c r="E49" s="95">
        <f t="shared" si="13"/>
        <v>7498</v>
      </c>
      <c r="F49" s="98">
        <f t="shared" si="10"/>
        <v>624.83333333333337</v>
      </c>
      <c r="G49" s="97">
        <f t="shared" si="5"/>
        <v>886</v>
      </c>
      <c r="H49" s="97">
        <f t="shared" si="11"/>
        <v>8032</v>
      </c>
      <c r="I49" s="99">
        <f t="shared" si="14"/>
        <v>669.33333333333337</v>
      </c>
      <c r="J49" s="41">
        <v>502</v>
      </c>
      <c r="K49" s="41">
        <v>384</v>
      </c>
      <c r="L49" s="42">
        <f t="shared" si="6"/>
        <v>0.56659142212189617</v>
      </c>
      <c r="M49" s="41">
        <f t="shared" si="15"/>
        <v>5589</v>
      </c>
      <c r="N49" s="88">
        <f t="shared" si="12"/>
        <v>0.69584163346613548</v>
      </c>
      <c r="O49" s="89" t="s">
        <v>13</v>
      </c>
      <c r="P49" s="89" t="s">
        <v>13</v>
      </c>
      <c r="Q49" s="89" t="s">
        <v>13</v>
      </c>
      <c r="R49" s="89" t="s">
        <v>13</v>
      </c>
      <c r="S49" s="89" t="s">
        <v>13</v>
      </c>
      <c r="T49" s="90" t="s">
        <v>13</v>
      </c>
    </row>
    <row r="50" spans="1:20" x14ac:dyDescent="0.3">
      <c r="A50" s="75">
        <v>42979</v>
      </c>
      <c r="B50" s="95">
        <v>707</v>
      </c>
      <c r="C50" s="95">
        <v>409</v>
      </c>
      <c r="D50" s="96">
        <f t="shared" si="4"/>
        <v>0.57850070721357849</v>
      </c>
      <c r="E50" s="95">
        <f t="shared" si="13"/>
        <v>7861</v>
      </c>
      <c r="F50" s="98">
        <f t="shared" si="10"/>
        <v>655.08333333333337</v>
      </c>
      <c r="G50" s="97">
        <f t="shared" si="5"/>
        <v>726</v>
      </c>
      <c r="H50" s="97">
        <f t="shared" si="11"/>
        <v>8333</v>
      </c>
      <c r="I50" s="99">
        <f t="shared" si="14"/>
        <v>694.41666666666663</v>
      </c>
      <c r="J50" s="41">
        <v>640</v>
      </c>
      <c r="K50" s="41">
        <v>86</v>
      </c>
      <c r="L50" s="42">
        <f t="shared" si="6"/>
        <v>0.88154269972451793</v>
      </c>
      <c r="M50" s="41">
        <f t="shared" si="15"/>
        <v>5877</v>
      </c>
      <c r="N50" s="88">
        <f t="shared" si="12"/>
        <v>0.70526821072842916</v>
      </c>
      <c r="O50" s="89" t="s">
        <v>13</v>
      </c>
      <c r="P50" s="89" t="s">
        <v>13</v>
      </c>
      <c r="Q50" s="89" t="s">
        <v>13</v>
      </c>
      <c r="R50" s="89" t="s">
        <v>13</v>
      </c>
      <c r="S50" s="89" t="s">
        <v>13</v>
      </c>
      <c r="T50" s="90" t="s">
        <v>13</v>
      </c>
    </row>
    <row r="51" spans="1:20" x14ac:dyDescent="0.3">
      <c r="A51" s="75">
        <v>43009</v>
      </c>
      <c r="B51" s="95">
        <v>696</v>
      </c>
      <c r="C51" s="95">
        <v>339</v>
      </c>
      <c r="D51" s="96">
        <f t="shared" ref="D51:D95" si="16">C51/B51</f>
        <v>0.48706896551724138</v>
      </c>
      <c r="E51" s="95">
        <f t="shared" si="13"/>
        <v>7690</v>
      </c>
      <c r="F51" s="98">
        <f t="shared" si="10"/>
        <v>640.83333333333337</v>
      </c>
      <c r="G51" s="97">
        <f t="shared" si="5"/>
        <v>733</v>
      </c>
      <c r="H51" s="97">
        <f t="shared" si="11"/>
        <v>7848</v>
      </c>
      <c r="I51" s="99">
        <f t="shared" si="14"/>
        <v>654</v>
      </c>
      <c r="J51" s="41">
        <v>517</v>
      </c>
      <c r="K51" s="41">
        <v>216</v>
      </c>
      <c r="L51" s="42">
        <f t="shared" si="6"/>
        <v>0.70532060027285126</v>
      </c>
      <c r="M51" s="41">
        <f t="shared" si="15"/>
        <v>5381</v>
      </c>
      <c r="N51" s="88">
        <f t="shared" si="12"/>
        <v>0.68565239551478085</v>
      </c>
      <c r="O51" s="89" t="s">
        <v>13</v>
      </c>
      <c r="P51" s="89" t="s">
        <v>13</v>
      </c>
      <c r="Q51" s="89" t="s">
        <v>13</v>
      </c>
      <c r="R51" s="89" t="s">
        <v>13</v>
      </c>
      <c r="S51" s="89" t="s">
        <v>13</v>
      </c>
      <c r="T51" s="90" t="s">
        <v>13</v>
      </c>
    </row>
    <row r="52" spans="1:20" x14ac:dyDescent="0.3">
      <c r="A52" s="75">
        <v>43040</v>
      </c>
      <c r="B52" s="95">
        <v>661</v>
      </c>
      <c r="C52" s="95">
        <v>276</v>
      </c>
      <c r="D52" s="96">
        <f t="shared" si="16"/>
        <v>0.41754916792738278</v>
      </c>
      <c r="E52" s="95">
        <f t="shared" si="13"/>
        <v>7655</v>
      </c>
      <c r="F52" s="98">
        <f t="shared" si="10"/>
        <v>637.91666666666663</v>
      </c>
      <c r="G52" s="97">
        <f t="shared" si="5"/>
        <v>685</v>
      </c>
      <c r="H52" s="97">
        <f t="shared" si="11"/>
        <v>7837</v>
      </c>
      <c r="I52" s="99">
        <f t="shared" si="14"/>
        <v>653.08333333333337</v>
      </c>
      <c r="J52" s="41">
        <v>552</v>
      </c>
      <c r="K52" s="41">
        <v>133</v>
      </c>
      <c r="L52" s="42">
        <f t="shared" si="6"/>
        <v>0.80583941605839415</v>
      </c>
      <c r="M52" s="41">
        <f t="shared" si="15"/>
        <v>5540</v>
      </c>
      <c r="N52" s="88">
        <f t="shared" si="12"/>
        <v>0.70690315171621798</v>
      </c>
      <c r="O52" s="89" t="s">
        <v>13</v>
      </c>
      <c r="P52" s="89" t="s">
        <v>13</v>
      </c>
      <c r="Q52" s="89" t="s">
        <v>13</v>
      </c>
      <c r="R52" s="89" t="s">
        <v>13</v>
      </c>
      <c r="S52" s="89" t="s">
        <v>13</v>
      </c>
      <c r="T52" s="90" t="s">
        <v>13</v>
      </c>
    </row>
    <row r="53" spans="1:20" x14ac:dyDescent="0.3">
      <c r="A53" s="75">
        <v>43070</v>
      </c>
      <c r="B53" s="95">
        <v>918</v>
      </c>
      <c r="C53" s="95">
        <v>338</v>
      </c>
      <c r="D53" s="96">
        <f t="shared" si="16"/>
        <v>0.36819172113289761</v>
      </c>
      <c r="E53" s="95">
        <f t="shared" si="13"/>
        <v>7552</v>
      </c>
      <c r="F53" s="98">
        <f t="shared" si="10"/>
        <v>629.33333333333337</v>
      </c>
      <c r="G53" s="97">
        <f t="shared" ref="G53:G89" si="17">J53+K53</f>
        <v>956</v>
      </c>
      <c r="H53" s="97">
        <f t="shared" si="11"/>
        <v>7772</v>
      </c>
      <c r="I53" s="99">
        <f t="shared" si="14"/>
        <v>647.66666666666663</v>
      </c>
      <c r="J53" s="41">
        <v>778</v>
      </c>
      <c r="K53" s="41">
        <v>178</v>
      </c>
      <c r="L53" s="42">
        <f t="shared" ref="L53:L95" si="18">J53/G53</f>
        <v>0.81380753138075312</v>
      </c>
      <c r="M53" s="41">
        <f t="shared" si="15"/>
        <v>5819</v>
      </c>
      <c r="N53" s="88">
        <f t="shared" si="12"/>
        <v>0.74871332990221307</v>
      </c>
      <c r="O53" s="89" t="s">
        <v>13</v>
      </c>
      <c r="P53" s="89" t="s">
        <v>13</v>
      </c>
      <c r="Q53" s="89" t="s">
        <v>13</v>
      </c>
      <c r="R53" s="89" t="s">
        <v>13</v>
      </c>
      <c r="S53" s="89" t="s">
        <v>13</v>
      </c>
      <c r="T53" s="90" t="s">
        <v>13</v>
      </c>
    </row>
    <row r="54" spans="1:20" x14ac:dyDescent="0.3">
      <c r="A54" s="75">
        <v>43101</v>
      </c>
      <c r="B54" s="95">
        <v>619</v>
      </c>
      <c r="C54" s="95">
        <v>215</v>
      </c>
      <c r="D54" s="96">
        <f t="shared" si="16"/>
        <v>0.34733441033925688</v>
      </c>
      <c r="E54" s="95">
        <f t="shared" si="13"/>
        <v>7536</v>
      </c>
      <c r="F54" s="98">
        <f t="shared" si="10"/>
        <v>628</v>
      </c>
      <c r="G54" s="97">
        <f t="shared" si="17"/>
        <v>649</v>
      </c>
      <c r="H54" s="97">
        <f t="shared" si="11"/>
        <v>7786</v>
      </c>
      <c r="I54" s="99">
        <f t="shared" si="14"/>
        <v>648.83333333333337</v>
      </c>
      <c r="J54" s="41">
        <v>417</v>
      </c>
      <c r="K54" s="41">
        <v>232</v>
      </c>
      <c r="L54" s="42">
        <f t="shared" si="18"/>
        <v>0.64252696456086289</v>
      </c>
      <c r="M54" s="41">
        <f t="shared" si="15"/>
        <v>5797</v>
      </c>
      <c r="N54" s="88">
        <f t="shared" si="12"/>
        <v>0.74454148471615722</v>
      </c>
      <c r="O54" s="89" t="s">
        <v>13</v>
      </c>
      <c r="P54" s="89" t="s">
        <v>13</v>
      </c>
      <c r="Q54" s="89" t="s">
        <v>13</v>
      </c>
      <c r="R54" s="89" t="s">
        <v>13</v>
      </c>
      <c r="S54" s="89" t="s">
        <v>13</v>
      </c>
      <c r="T54" s="90" t="s">
        <v>13</v>
      </c>
    </row>
    <row r="55" spans="1:20" x14ac:dyDescent="0.3">
      <c r="A55" s="75">
        <v>43132</v>
      </c>
      <c r="B55" s="95">
        <v>322</v>
      </c>
      <c r="C55" s="95">
        <v>142</v>
      </c>
      <c r="D55" s="96">
        <f t="shared" si="16"/>
        <v>0.44099378881987578</v>
      </c>
      <c r="E55" s="95">
        <f t="shared" si="13"/>
        <v>7356</v>
      </c>
      <c r="F55" s="98">
        <f t="shared" si="10"/>
        <v>613</v>
      </c>
      <c r="G55" s="97">
        <f t="shared" si="17"/>
        <v>336</v>
      </c>
      <c r="H55" s="97">
        <f t="shared" si="11"/>
        <v>7610</v>
      </c>
      <c r="I55" s="99">
        <f t="shared" si="14"/>
        <v>634.16666666666663</v>
      </c>
      <c r="J55" s="41">
        <v>198</v>
      </c>
      <c r="K55" s="41">
        <v>138</v>
      </c>
      <c r="L55" s="42">
        <f t="shared" si="18"/>
        <v>0.5892857142857143</v>
      </c>
      <c r="M55" s="41">
        <f t="shared" si="15"/>
        <v>5644</v>
      </c>
      <c r="N55" s="88">
        <f t="shared" si="12"/>
        <v>0.74165571616294346</v>
      </c>
      <c r="O55" s="91">
        <v>198</v>
      </c>
      <c r="P55" s="89" t="s">
        <v>13</v>
      </c>
      <c r="Q55" s="91">
        <f t="shared" ref="Q55:Q65" si="19">G55-O55</f>
        <v>138</v>
      </c>
      <c r="R55" s="92">
        <f t="shared" ref="R55:R64" si="20">O55/G55</f>
        <v>0.5892857142857143</v>
      </c>
      <c r="S55" s="89" t="s">
        <v>13</v>
      </c>
      <c r="T55" s="90" t="s">
        <v>13</v>
      </c>
    </row>
    <row r="56" spans="1:20" x14ac:dyDescent="0.3">
      <c r="A56" s="75">
        <v>43160</v>
      </c>
      <c r="B56" s="95">
        <v>654</v>
      </c>
      <c r="C56" s="95">
        <v>425</v>
      </c>
      <c r="D56" s="96">
        <f t="shared" si="16"/>
        <v>0.64984709480122327</v>
      </c>
      <c r="E56" s="95">
        <f t="shared" si="13"/>
        <v>7521</v>
      </c>
      <c r="F56" s="98">
        <f t="shared" si="10"/>
        <v>626.75</v>
      </c>
      <c r="G56" s="97">
        <f t="shared" si="17"/>
        <v>671</v>
      </c>
      <c r="H56" s="97">
        <f t="shared" si="11"/>
        <v>7776</v>
      </c>
      <c r="I56" s="99">
        <f t="shared" si="14"/>
        <v>648</v>
      </c>
      <c r="J56" s="41">
        <v>486</v>
      </c>
      <c r="K56" s="41">
        <v>185</v>
      </c>
      <c r="L56" s="42">
        <f t="shared" si="18"/>
        <v>0.72429210134128164</v>
      </c>
      <c r="M56" s="41">
        <f t="shared" si="15"/>
        <v>5706</v>
      </c>
      <c r="N56" s="88">
        <f t="shared" si="12"/>
        <v>0.73379629629629628</v>
      </c>
      <c r="O56" s="91">
        <v>486</v>
      </c>
      <c r="P56" s="89" t="s">
        <v>13</v>
      </c>
      <c r="Q56" s="91">
        <f t="shared" si="19"/>
        <v>185</v>
      </c>
      <c r="R56" s="92">
        <f t="shared" si="20"/>
        <v>0.72429210134128164</v>
      </c>
      <c r="S56" s="89" t="s">
        <v>13</v>
      </c>
      <c r="T56" s="90" t="s">
        <v>13</v>
      </c>
    </row>
    <row r="57" spans="1:20" x14ac:dyDescent="0.3">
      <c r="A57" s="75">
        <v>43191</v>
      </c>
      <c r="B57" s="95">
        <v>655</v>
      </c>
      <c r="C57" s="95">
        <v>285</v>
      </c>
      <c r="D57" s="96">
        <f t="shared" si="16"/>
        <v>0.4351145038167939</v>
      </c>
      <c r="E57" s="95">
        <f t="shared" si="13"/>
        <v>7822</v>
      </c>
      <c r="F57" s="98">
        <f t="shared" si="10"/>
        <v>651.83333333333337</v>
      </c>
      <c r="G57" s="97">
        <f t="shared" si="17"/>
        <v>680</v>
      </c>
      <c r="H57" s="97">
        <f t="shared" si="11"/>
        <v>8093</v>
      </c>
      <c r="I57" s="99">
        <f t="shared" si="14"/>
        <v>674.41666666666663</v>
      </c>
      <c r="J57" s="41">
        <v>390</v>
      </c>
      <c r="K57" s="41">
        <v>290</v>
      </c>
      <c r="L57" s="42">
        <f t="shared" si="18"/>
        <v>0.57352941176470584</v>
      </c>
      <c r="M57" s="41">
        <f t="shared" si="15"/>
        <v>5813</v>
      </c>
      <c r="N57" s="88">
        <f t="shared" si="12"/>
        <v>0.71827505251451873</v>
      </c>
      <c r="O57" s="91">
        <v>390</v>
      </c>
      <c r="P57" s="89" t="s">
        <v>13</v>
      </c>
      <c r="Q57" s="91">
        <f t="shared" si="19"/>
        <v>290</v>
      </c>
      <c r="R57" s="92">
        <f t="shared" si="20"/>
        <v>0.57352941176470584</v>
      </c>
      <c r="S57" s="89" t="s">
        <v>13</v>
      </c>
      <c r="T57" s="90" t="s">
        <v>13</v>
      </c>
    </row>
    <row r="58" spans="1:20" x14ac:dyDescent="0.3">
      <c r="A58" s="75">
        <v>43221</v>
      </c>
      <c r="B58" s="95">
        <v>595</v>
      </c>
      <c r="C58" s="95">
        <v>226</v>
      </c>
      <c r="D58" s="96">
        <f t="shared" si="16"/>
        <v>0.37983193277310923</v>
      </c>
      <c r="E58" s="95">
        <f t="shared" si="13"/>
        <v>7808</v>
      </c>
      <c r="F58" s="98">
        <f t="shared" si="10"/>
        <v>650.66666666666663</v>
      </c>
      <c r="G58" s="97">
        <f t="shared" si="17"/>
        <v>612</v>
      </c>
      <c r="H58" s="97">
        <f t="shared" si="11"/>
        <v>8072</v>
      </c>
      <c r="I58" s="99">
        <f t="shared" si="14"/>
        <v>672.66666666666663</v>
      </c>
      <c r="J58" s="41">
        <v>415</v>
      </c>
      <c r="K58" s="41">
        <v>197</v>
      </c>
      <c r="L58" s="42">
        <f t="shared" si="18"/>
        <v>0.67810457516339873</v>
      </c>
      <c r="M58" s="41">
        <f t="shared" si="15"/>
        <v>5753</v>
      </c>
      <c r="N58" s="88">
        <f t="shared" si="12"/>
        <v>0.71271060455896929</v>
      </c>
      <c r="O58" s="91">
        <v>415</v>
      </c>
      <c r="P58" s="89" t="s">
        <v>13</v>
      </c>
      <c r="Q58" s="91">
        <f t="shared" si="19"/>
        <v>197</v>
      </c>
      <c r="R58" s="92">
        <f t="shared" si="20"/>
        <v>0.67810457516339873</v>
      </c>
      <c r="S58" s="89" t="s">
        <v>13</v>
      </c>
      <c r="T58" s="90" t="s">
        <v>13</v>
      </c>
    </row>
    <row r="59" spans="1:20" x14ac:dyDescent="0.3">
      <c r="A59" s="75">
        <v>43252</v>
      </c>
      <c r="B59" s="95">
        <v>830</v>
      </c>
      <c r="C59" s="95">
        <v>539</v>
      </c>
      <c r="D59" s="96">
        <f t="shared" si="16"/>
        <v>0.64939759036144573</v>
      </c>
      <c r="E59" s="95">
        <f t="shared" si="13"/>
        <v>8169</v>
      </c>
      <c r="F59" s="98">
        <f t="shared" si="10"/>
        <v>680.75</v>
      </c>
      <c r="G59" s="97">
        <f t="shared" si="17"/>
        <v>848</v>
      </c>
      <c r="H59" s="97">
        <f t="shared" si="11"/>
        <v>8434</v>
      </c>
      <c r="I59" s="99">
        <f t="shared" si="14"/>
        <v>702.83333333333337</v>
      </c>
      <c r="J59" s="41">
        <v>608</v>
      </c>
      <c r="K59" s="41">
        <v>240</v>
      </c>
      <c r="L59" s="42">
        <f t="shared" si="18"/>
        <v>0.71698113207547165</v>
      </c>
      <c r="M59" s="41">
        <f t="shared" si="15"/>
        <v>6038</v>
      </c>
      <c r="N59" s="88">
        <f t="shared" si="12"/>
        <v>0.71591178562959445</v>
      </c>
      <c r="O59" s="91">
        <v>608</v>
      </c>
      <c r="P59" s="89" t="s">
        <v>13</v>
      </c>
      <c r="Q59" s="91">
        <f t="shared" si="19"/>
        <v>240</v>
      </c>
      <c r="R59" s="92">
        <f t="shared" si="20"/>
        <v>0.71698113207547165</v>
      </c>
      <c r="S59" s="89" t="s">
        <v>13</v>
      </c>
      <c r="T59" s="90" t="s">
        <v>13</v>
      </c>
    </row>
    <row r="60" spans="1:20" x14ac:dyDescent="0.3">
      <c r="A60" s="75">
        <v>43282</v>
      </c>
      <c r="B60" s="95">
        <v>604</v>
      </c>
      <c r="C60" s="95">
        <v>154</v>
      </c>
      <c r="D60" s="96">
        <f t="shared" si="16"/>
        <v>0.25496688741721857</v>
      </c>
      <c r="E60" s="95">
        <f t="shared" si="13"/>
        <v>8125</v>
      </c>
      <c r="F60" s="98">
        <f t="shared" si="10"/>
        <v>677.08333333333337</v>
      </c>
      <c r="G60" s="97">
        <f t="shared" si="17"/>
        <v>637</v>
      </c>
      <c r="H60" s="97">
        <f t="shared" si="11"/>
        <v>8419</v>
      </c>
      <c r="I60" s="99">
        <f t="shared" si="14"/>
        <v>701.58333333333337</v>
      </c>
      <c r="J60" s="41">
        <v>467</v>
      </c>
      <c r="K60" s="41">
        <v>170</v>
      </c>
      <c r="L60" s="42">
        <f t="shared" si="18"/>
        <v>0.73312401883830458</v>
      </c>
      <c r="M60" s="41">
        <f t="shared" si="15"/>
        <v>5970</v>
      </c>
      <c r="N60" s="88">
        <f t="shared" si="12"/>
        <v>0.70911034564675135</v>
      </c>
      <c r="O60" s="91">
        <v>467</v>
      </c>
      <c r="P60" s="89" t="s">
        <v>13</v>
      </c>
      <c r="Q60" s="91">
        <f t="shared" si="19"/>
        <v>170</v>
      </c>
      <c r="R60" s="92">
        <f t="shared" si="20"/>
        <v>0.73312401883830458</v>
      </c>
      <c r="S60" s="89" t="s">
        <v>13</v>
      </c>
      <c r="T60" s="90" t="s">
        <v>13</v>
      </c>
    </row>
    <row r="61" spans="1:20" x14ac:dyDescent="0.3">
      <c r="A61" s="75">
        <v>43313</v>
      </c>
      <c r="B61" s="95">
        <v>772</v>
      </c>
      <c r="C61" s="95">
        <v>275</v>
      </c>
      <c r="D61" s="96">
        <f t="shared" si="16"/>
        <v>0.35621761658031087</v>
      </c>
      <c r="E61" s="95">
        <f>SUM(B50:B61)</f>
        <v>8033</v>
      </c>
      <c r="F61" s="98">
        <f t="shared" si="10"/>
        <v>669.41666666666663</v>
      </c>
      <c r="G61" s="97">
        <f t="shared" si="17"/>
        <v>967</v>
      </c>
      <c r="H61" s="97">
        <f t="shared" si="11"/>
        <v>8500</v>
      </c>
      <c r="I61" s="99">
        <f t="shared" si="14"/>
        <v>708.33333333333337</v>
      </c>
      <c r="J61" s="41">
        <v>680</v>
      </c>
      <c r="K61" s="41">
        <v>287</v>
      </c>
      <c r="L61" s="42">
        <f t="shared" si="18"/>
        <v>0.70320579110651504</v>
      </c>
      <c r="M61" s="41">
        <f t="shared" si="15"/>
        <v>6148</v>
      </c>
      <c r="N61" s="88">
        <f t="shared" si="12"/>
        <v>0.72329411764705887</v>
      </c>
      <c r="O61" s="91">
        <v>680</v>
      </c>
      <c r="P61" s="89" t="s">
        <v>13</v>
      </c>
      <c r="Q61" s="91">
        <f t="shared" si="19"/>
        <v>287</v>
      </c>
      <c r="R61" s="92">
        <f t="shared" si="20"/>
        <v>0.70320579110651504</v>
      </c>
      <c r="S61" s="89" t="s">
        <v>13</v>
      </c>
      <c r="T61" s="90" t="s">
        <v>13</v>
      </c>
    </row>
    <row r="62" spans="1:20" x14ac:dyDescent="0.3">
      <c r="A62" s="75">
        <v>43344</v>
      </c>
      <c r="B62" s="95">
        <v>717</v>
      </c>
      <c r="C62" s="95">
        <v>469</v>
      </c>
      <c r="D62" s="96">
        <f t="shared" si="16"/>
        <v>0.65411436541143653</v>
      </c>
      <c r="E62" s="95">
        <f>SUM(B51:B62)</f>
        <v>8043</v>
      </c>
      <c r="F62" s="98">
        <f t="shared" si="10"/>
        <v>670.25</v>
      </c>
      <c r="G62" s="97">
        <f t="shared" si="17"/>
        <v>732</v>
      </c>
      <c r="H62" s="97">
        <f t="shared" si="11"/>
        <v>8506</v>
      </c>
      <c r="I62" s="99">
        <f t="shared" si="14"/>
        <v>708.83333333333337</v>
      </c>
      <c r="J62" s="41">
        <v>472</v>
      </c>
      <c r="K62" s="41">
        <v>260</v>
      </c>
      <c r="L62" s="42">
        <f t="shared" si="18"/>
        <v>0.64480874316939896</v>
      </c>
      <c r="M62" s="41">
        <f t="shared" si="15"/>
        <v>5980</v>
      </c>
      <c r="N62" s="88">
        <f t="shared" si="12"/>
        <v>0.70303315306842229</v>
      </c>
      <c r="O62" s="91">
        <v>472</v>
      </c>
      <c r="P62" s="89" t="s">
        <v>13</v>
      </c>
      <c r="Q62" s="91">
        <f t="shared" si="19"/>
        <v>260</v>
      </c>
      <c r="R62" s="92">
        <f t="shared" si="20"/>
        <v>0.64480874316939896</v>
      </c>
      <c r="S62" s="89" t="s">
        <v>13</v>
      </c>
      <c r="T62" s="90" t="s">
        <v>13</v>
      </c>
    </row>
    <row r="63" spans="1:20" x14ac:dyDescent="0.3">
      <c r="A63" s="75">
        <v>43374</v>
      </c>
      <c r="B63" s="95">
        <v>764</v>
      </c>
      <c r="C63" s="95">
        <v>206</v>
      </c>
      <c r="D63" s="96">
        <f t="shared" si="16"/>
        <v>0.26963350785340312</v>
      </c>
      <c r="E63" s="95">
        <f>SUM(B52:B63)</f>
        <v>8111</v>
      </c>
      <c r="F63" s="98">
        <f t="shared" si="10"/>
        <v>675.91666666666663</v>
      </c>
      <c r="G63" s="97">
        <f t="shared" si="17"/>
        <v>783</v>
      </c>
      <c r="H63" s="97">
        <f t="shared" si="11"/>
        <v>8556</v>
      </c>
      <c r="I63" s="99">
        <f t="shared" si="14"/>
        <v>713</v>
      </c>
      <c r="J63" s="41">
        <v>613</v>
      </c>
      <c r="K63" s="41">
        <v>170</v>
      </c>
      <c r="L63" s="42">
        <f t="shared" si="18"/>
        <v>0.78288633461047252</v>
      </c>
      <c r="M63" s="41">
        <f t="shared" si="15"/>
        <v>6076</v>
      </c>
      <c r="N63" s="88">
        <f t="shared" si="12"/>
        <v>0.71014492753623193</v>
      </c>
      <c r="O63" s="91">
        <v>613</v>
      </c>
      <c r="P63" s="89" t="s">
        <v>13</v>
      </c>
      <c r="Q63" s="91">
        <f t="shared" si="19"/>
        <v>170</v>
      </c>
      <c r="R63" s="92">
        <f t="shared" si="20"/>
        <v>0.78288633461047252</v>
      </c>
      <c r="S63" s="89" t="s">
        <v>13</v>
      </c>
      <c r="T63" s="90" t="s">
        <v>13</v>
      </c>
    </row>
    <row r="64" spans="1:20" x14ac:dyDescent="0.3">
      <c r="A64" s="75">
        <v>43405</v>
      </c>
      <c r="B64" s="95">
        <v>544</v>
      </c>
      <c r="C64" s="95">
        <v>128</v>
      </c>
      <c r="D64" s="96">
        <f t="shared" si="16"/>
        <v>0.23529411764705882</v>
      </c>
      <c r="E64" s="95">
        <f>SUM(B53:B64)</f>
        <v>7994</v>
      </c>
      <c r="F64" s="98">
        <f t="shared" ref="F64:F95" si="21">AVERAGE(B53:B64)</f>
        <v>666.16666666666663</v>
      </c>
      <c r="G64" s="97">
        <f t="shared" si="17"/>
        <v>557</v>
      </c>
      <c r="H64" s="97">
        <f t="shared" ref="H64:H95" si="22">SUM(G53:G64)</f>
        <v>8428</v>
      </c>
      <c r="I64" s="99">
        <f t="shared" si="14"/>
        <v>702.33333333333337</v>
      </c>
      <c r="J64" s="41">
        <v>426</v>
      </c>
      <c r="K64" s="41">
        <v>131</v>
      </c>
      <c r="L64" s="42">
        <f t="shared" si="18"/>
        <v>0.76481149012567329</v>
      </c>
      <c r="M64" s="41">
        <f t="shared" si="15"/>
        <v>5950</v>
      </c>
      <c r="N64" s="88">
        <f t="shared" ref="N64:N95" si="23">M64/H64</f>
        <v>0.70598006644518274</v>
      </c>
      <c r="O64" s="91">
        <v>426</v>
      </c>
      <c r="P64" s="89" t="s">
        <v>13</v>
      </c>
      <c r="Q64" s="91">
        <f t="shared" si="19"/>
        <v>131</v>
      </c>
      <c r="R64" s="92">
        <f t="shared" si="20"/>
        <v>0.76481149012567329</v>
      </c>
      <c r="S64" s="89" t="s">
        <v>13</v>
      </c>
      <c r="T64" s="90" t="s">
        <v>13</v>
      </c>
    </row>
    <row r="65" spans="1:20" x14ac:dyDescent="0.3">
      <c r="A65" s="75">
        <v>43435</v>
      </c>
      <c r="B65" s="95">
        <v>734</v>
      </c>
      <c r="C65" s="95">
        <v>363</v>
      </c>
      <c r="D65" s="96">
        <f t="shared" si="16"/>
        <v>0.49455040871934602</v>
      </c>
      <c r="E65" s="95">
        <f>SUM(B54:B65)</f>
        <v>7810</v>
      </c>
      <c r="F65" s="98">
        <f t="shared" si="21"/>
        <v>650.83333333333337</v>
      </c>
      <c r="G65" s="97">
        <f t="shared" si="17"/>
        <v>748</v>
      </c>
      <c r="H65" s="97">
        <f t="shared" si="22"/>
        <v>8220</v>
      </c>
      <c r="I65" s="99">
        <f t="shared" si="14"/>
        <v>685</v>
      </c>
      <c r="J65" s="41">
        <v>559</v>
      </c>
      <c r="K65" s="41">
        <v>189</v>
      </c>
      <c r="L65" s="42">
        <f t="shared" si="18"/>
        <v>0.74732620320855614</v>
      </c>
      <c r="M65" s="41">
        <f t="shared" si="15"/>
        <v>5731</v>
      </c>
      <c r="N65" s="88">
        <f t="shared" si="23"/>
        <v>0.6972019464720195</v>
      </c>
      <c r="O65" s="91">
        <v>559</v>
      </c>
      <c r="P65" s="89" t="s">
        <v>13</v>
      </c>
      <c r="Q65" s="91">
        <f t="shared" si="19"/>
        <v>189</v>
      </c>
      <c r="R65" s="92">
        <f>O65/G65</f>
        <v>0.74732620320855614</v>
      </c>
      <c r="S65" s="89" t="s">
        <v>13</v>
      </c>
      <c r="T65" s="90" t="s">
        <v>13</v>
      </c>
    </row>
    <row r="66" spans="1:20" x14ac:dyDescent="0.3">
      <c r="A66" s="75">
        <v>43466</v>
      </c>
      <c r="B66" s="95">
        <v>730</v>
      </c>
      <c r="C66" s="95">
        <v>319</v>
      </c>
      <c r="D66" s="96">
        <f t="shared" si="16"/>
        <v>0.43698630136986299</v>
      </c>
      <c r="E66" s="95">
        <f t="shared" ref="E66:E95" si="24">SUM(B55:B66)</f>
        <v>7921</v>
      </c>
      <c r="F66" s="98">
        <f t="shared" si="21"/>
        <v>660.08333333333337</v>
      </c>
      <c r="G66" s="97">
        <f t="shared" si="17"/>
        <v>742</v>
      </c>
      <c r="H66" s="97">
        <f t="shared" si="22"/>
        <v>8313</v>
      </c>
      <c r="I66" s="99">
        <f t="shared" si="14"/>
        <v>692.75</v>
      </c>
      <c r="J66" s="41">
        <v>552</v>
      </c>
      <c r="K66" s="41">
        <v>190</v>
      </c>
      <c r="L66" s="42">
        <f t="shared" si="18"/>
        <v>0.7439353099730458</v>
      </c>
      <c r="M66" s="41">
        <f t="shared" si="15"/>
        <v>5866</v>
      </c>
      <c r="N66" s="88">
        <f t="shared" si="23"/>
        <v>0.70564176590881755</v>
      </c>
      <c r="O66" s="91">
        <v>664</v>
      </c>
      <c r="P66" s="91">
        <f t="shared" ref="P66:P86" si="25">O66-J66</f>
        <v>112</v>
      </c>
      <c r="Q66" s="91">
        <f t="shared" ref="Q66:Q86" si="26">G66-O66</f>
        <v>78</v>
      </c>
      <c r="R66" s="92">
        <f t="shared" ref="R66:R86" si="27">O66/G66</f>
        <v>0.89487870619946097</v>
      </c>
      <c r="S66" s="93">
        <f t="shared" ref="S66:S86" si="28">SUM(O55:O66)</f>
        <v>5978</v>
      </c>
      <c r="T66" s="94">
        <f t="shared" ref="T66:T86" si="29">S66/H66</f>
        <v>0.71911463972091905</v>
      </c>
    </row>
    <row r="67" spans="1:20" x14ac:dyDescent="0.3">
      <c r="A67" s="75">
        <v>43497</v>
      </c>
      <c r="B67" s="95">
        <v>552</v>
      </c>
      <c r="C67" s="95">
        <v>194</v>
      </c>
      <c r="D67" s="96">
        <f t="shared" si="16"/>
        <v>0.35144927536231885</v>
      </c>
      <c r="E67" s="95">
        <f t="shared" si="24"/>
        <v>8151</v>
      </c>
      <c r="F67" s="98">
        <f t="shared" si="21"/>
        <v>679.25</v>
      </c>
      <c r="G67" s="97">
        <f t="shared" si="17"/>
        <v>563</v>
      </c>
      <c r="H67" s="97">
        <f t="shared" si="22"/>
        <v>8540</v>
      </c>
      <c r="I67" s="99">
        <f t="shared" si="14"/>
        <v>711.66666666666663</v>
      </c>
      <c r="J67" s="41">
        <v>335</v>
      </c>
      <c r="K67" s="41">
        <v>228</v>
      </c>
      <c r="L67" s="42">
        <f t="shared" si="18"/>
        <v>0.5950266429840142</v>
      </c>
      <c r="M67" s="41">
        <f t="shared" si="15"/>
        <v>6003</v>
      </c>
      <c r="N67" s="88">
        <f t="shared" si="23"/>
        <v>0.70292740046838409</v>
      </c>
      <c r="O67" s="91">
        <v>548</v>
      </c>
      <c r="P67" s="91">
        <f t="shared" si="25"/>
        <v>213</v>
      </c>
      <c r="Q67" s="91">
        <f t="shared" si="26"/>
        <v>15</v>
      </c>
      <c r="R67" s="92">
        <f t="shared" si="27"/>
        <v>0.97335701598579039</v>
      </c>
      <c r="S67" s="93">
        <f t="shared" si="28"/>
        <v>6328</v>
      </c>
      <c r="T67" s="94">
        <f t="shared" si="29"/>
        <v>0.74098360655737705</v>
      </c>
    </row>
    <row r="68" spans="1:20" x14ac:dyDescent="0.3">
      <c r="A68" s="75">
        <v>43525</v>
      </c>
      <c r="B68" s="95">
        <v>561</v>
      </c>
      <c r="C68" s="95">
        <v>179</v>
      </c>
      <c r="D68" s="96">
        <f t="shared" si="16"/>
        <v>0.31907308377896615</v>
      </c>
      <c r="E68" s="95">
        <f t="shared" si="24"/>
        <v>8058</v>
      </c>
      <c r="F68" s="98">
        <f t="shared" si="21"/>
        <v>671.5</v>
      </c>
      <c r="G68" s="97">
        <f t="shared" si="17"/>
        <v>571</v>
      </c>
      <c r="H68" s="97">
        <f t="shared" si="22"/>
        <v>8440</v>
      </c>
      <c r="I68" s="99">
        <f t="shared" si="14"/>
        <v>703.33333333333337</v>
      </c>
      <c r="J68" s="41">
        <v>401</v>
      </c>
      <c r="K68" s="41">
        <v>170</v>
      </c>
      <c r="L68" s="42">
        <f t="shared" si="18"/>
        <v>0.70227670753064797</v>
      </c>
      <c r="M68" s="41">
        <f t="shared" si="15"/>
        <v>5918</v>
      </c>
      <c r="N68" s="88">
        <f t="shared" si="23"/>
        <v>0.70118483412322274</v>
      </c>
      <c r="O68" s="91">
        <v>472</v>
      </c>
      <c r="P68" s="91">
        <f t="shared" si="25"/>
        <v>71</v>
      </c>
      <c r="Q68" s="91">
        <f t="shared" si="26"/>
        <v>99</v>
      </c>
      <c r="R68" s="92">
        <f t="shared" si="27"/>
        <v>0.82661996497373025</v>
      </c>
      <c r="S68" s="93">
        <f t="shared" si="28"/>
        <v>6314</v>
      </c>
      <c r="T68" s="94">
        <f t="shared" si="29"/>
        <v>0.74810426540284358</v>
      </c>
    </row>
    <row r="69" spans="1:20" x14ac:dyDescent="0.3">
      <c r="A69" s="75">
        <v>43556</v>
      </c>
      <c r="B69" s="95">
        <v>456</v>
      </c>
      <c r="C69" s="95">
        <v>227</v>
      </c>
      <c r="D69" s="96">
        <f t="shared" si="16"/>
        <v>0.49780701754385964</v>
      </c>
      <c r="E69" s="95">
        <f t="shared" si="24"/>
        <v>7859</v>
      </c>
      <c r="F69" s="98">
        <f t="shared" si="21"/>
        <v>654.91666666666663</v>
      </c>
      <c r="G69" s="97">
        <f t="shared" si="17"/>
        <v>468</v>
      </c>
      <c r="H69" s="97">
        <f t="shared" si="22"/>
        <v>8228</v>
      </c>
      <c r="I69" s="99">
        <f t="shared" si="14"/>
        <v>685.66666666666663</v>
      </c>
      <c r="J69" s="41">
        <v>376</v>
      </c>
      <c r="K69" s="41">
        <v>92</v>
      </c>
      <c r="L69" s="42">
        <f t="shared" si="18"/>
        <v>0.80341880341880345</v>
      </c>
      <c r="M69" s="41">
        <f t="shared" si="15"/>
        <v>5904</v>
      </c>
      <c r="N69" s="88">
        <f t="shared" si="23"/>
        <v>0.71754982984929505</v>
      </c>
      <c r="O69" s="91">
        <v>458</v>
      </c>
      <c r="P69" s="91">
        <f t="shared" si="25"/>
        <v>82</v>
      </c>
      <c r="Q69" s="91">
        <f t="shared" si="26"/>
        <v>10</v>
      </c>
      <c r="R69" s="92">
        <f t="shared" si="27"/>
        <v>0.9786324786324786</v>
      </c>
      <c r="S69" s="93">
        <f t="shared" si="28"/>
        <v>6382</v>
      </c>
      <c r="T69" s="94">
        <f t="shared" si="29"/>
        <v>0.77564414195430242</v>
      </c>
    </row>
    <row r="70" spans="1:20" x14ac:dyDescent="0.3">
      <c r="A70" s="75">
        <v>43586</v>
      </c>
      <c r="B70" s="95">
        <v>494</v>
      </c>
      <c r="C70" s="95">
        <v>127</v>
      </c>
      <c r="D70" s="96">
        <f t="shared" si="16"/>
        <v>0.25708502024291496</v>
      </c>
      <c r="E70" s="95">
        <f t="shared" si="24"/>
        <v>7758</v>
      </c>
      <c r="F70" s="98">
        <f t="shared" si="21"/>
        <v>646.5</v>
      </c>
      <c r="G70" s="97">
        <f t="shared" si="17"/>
        <v>507</v>
      </c>
      <c r="H70" s="97">
        <f t="shared" si="22"/>
        <v>8123</v>
      </c>
      <c r="I70" s="99">
        <f t="shared" si="14"/>
        <v>676.91666666666663</v>
      </c>
      <c r="J70" s="41">
        <v>477</v>
      </c>
      <c r="K70" s="41">
        <v>30</v>
      </c>
      <c r="L70" s="42">
        <f t="shared" si="18"/>
        <v>0.94082840236686394</v>
      </c>
      <c r="M70" s="41">
        <f t="shared" si="15"/>
        <v>5966</v>
      </c>
      <c r="N70" s="88">
        <f t="shared" si="23"/>
        <v>0.73445771266773363</v>
      </c>
      <c r="O70" s="91">
        <v>489</v>
      </c>
      <c r="P70" s="91">
        <f t="shared" si="25"/>
        <v>12</v>
      </c>
      <c r="Q70" s="91">
        <f t="shared" si="26"/>
        <v>18</v>
      </c>
      <c r="R70" s="92">
        <f t="shared" si="27"/>
        <v>0.96449704142011838</v>
      </c>
      <c r="S70" s="93">
        <f t="shared" si="28"/>
        <v>6456</v>
      </c>
      <c r="T70" s="94">
        <f t="shared" si="29"/>
        <v>0.79478025360088633</v>
      </c>
    </row>
    <row r="71" spans="1:20" x14ac:dyDescent="0.3">
      <c r="A71" s="75">
        <v>43617</v>
      </c>
      <c r="B71" s="95">
        <v>743</v>
      </c>
      <c r="C71" s="95">
        <v>265</v>
      </c>
      <c r="D71" s="96">
        <f t="shared" si="16"/>
        <v>0.35666218034993269</v>
      </c>
      <c r="E71" s="95">
        <f t="shared" si="24"/>
        <v>7671</v>
      </c>
      <c r="F71" s="98">
        <f t="shared" si="21"/>
        <v>639.25</v>
      </c>
      <c r="G71" s="97">
        <f t="shared" si="17"/>
        <v>758</v>
      </c>
      <c r="H71" s="97">
        <f t="shared" si="22"/>
        <v>8033</v>
      </c>
      <c r="I71" s="99">
        <f t="shared" si="14"/>
        <v>669.41666666666663</v>
      </c>
      <c r="J71" s="41">
        <v>566</v>
      </c>
      <c r="K71" s="41">
        <v>192</v>
      </c>
      <c r="L71" s="42">
        <f t="shared" si="18"/>
        <v>0.74670184696569919</v>
      </c>
      <c r="M71" s="41">
        <f t="shared" si="15"/>
        <v>5924</v>
      </c>
      <c r="N71" s="88">
        <f t="shared" si="23"/>
        <v>0.73745798580853983</v>
      </c>
      <c r="O71" s="91">
        <v>691</v>
      </c>
      <c r="P71" s="91">
        <f t="shared" si="25"/>
        <v>125</v>
      </c>
      <c r="Q71" s="91">
        <f t="shared" si="26"/>
        <v>67</v>
      </c>
      <c r="R71" s="92">
        <f t="shared" si="27"/>
        <v>0.91160949868073882</v>
      </c>
      <c r="S71" s="93">
        <f t="shared" si="28"/>
        <v>6539</v>
      </c>
      <c r="T71" s="94">
        <f t="shared" si="29"/>
        <v>0.81401717913606375</v>
      </c>
    </row>
    <row r="72" spans="1:20" x14ac:dyDescent="0.3">
      <c r="A72" s="75">
        <v>43647</v>
      </c>
      <c r="B72" s="95">
        <v>613</v>
      </c>
      <c r="C72" s="95">
        <v>189</v>
      </c>
      <c r="D72" s="96">
        <f t="shared" si="16"/>
        <v>0.30831973898858073</v>
      </c>
      <c r="E72" s="95">
        <f t="shared" si="24"/>
        <v>7680</v>
      </c>
      <c r="F72" s="98">
        <f t="shared" si="21"/>
        <v>640</v>
      </c>
      <c r="G72" s="97">
        <f t="shared" si="17"/>
        <v>627</v>
      </c>
      <c r="H72" s="97">
        <f t="shared" si="22"/>
        <v>8023</v>
      </c>
      <c r="I72" s="99">
        <f t="shared" si="14"/>
        <v>668.58333333333337</v>
      </c>
      <c r="J72" s="41">
        <v>508</v>
      </c>
      <c r="K72" s="41">
        <v>119</v>
      </c>
      <c r="L72" s="42">
        <f t="shared" si="18"/>
        <v>0.81020733652312604</v>
      </c>
      <c r="M72" s="41">
        <f t="shared" si="15"/>
        <v>5965</v>
      </c>
      <c r="N72" s="88">
        <f t="shared" si="23"/>
        <v>0.7434874735136483</v>
      </c>
      <c r="O72" s="91">
        <v>623</v>
      </c>
      <c r="P72" s="91">
        <f t="shared" si="25"/>
        <v>115</v>
      </c>
      <c r="Q72" s="91">
        <f t="shared" si="26"/>
        <v>4</v>
      </c>
      <c r="R72" s="92">
        <f t="shared" si="27"/>
        <v>0.99362041467304629</v>
      </c>
      <c r="S72" s="93">
        <f t="shared" si="28"/>
        <v>6695</v>
      </c>
      <c r="T72" s="94">
        <f t="shared" si="29"/>
        <v>0.83447588183971089</v>
      </c>
    </row>
    <row r="73" spans="1:20" x14ac:dyDescent="0.3">
      <c r="A73" s="75">
        <v>43678</v>
      </c>
      <c r="B73" s="95">
        <v>563</v>
      </c>
      <c r="C73" s="95">
        <v>177</v>
      </c>
      <c r="D73" s="96">
        <f t="shared" si="16"/>
        <v>0.31438721136767317</v>
      </c>
      <c r="E73" s="95">
        <f t="shared" si="24"/>
        <v>7471</v>
      </c>
      <c r="F73" s="98">
        <f t="shared" si="21"/>
        <v>622.58333333333337</v>
      </c>
      <c r="G73" s="97">
        <f t="shared" si="17"/>
        <v>576</v>
      </c>
      <c r="H73" s="97">
        <f t="shared" si="22"/>
        <v>7632</v>
      </c>
      <c r="I73" s="99">
        <f t="shared" si="14"/>
        <v>636</v>
      </c>
      <c r="J73" s="41">
        <v>456</v>
      </c>
      <c r="K73" s="41">
        <v>120</v>
      </c>
      <c r="L73" s="42">
        <f t="shared" si="18"/>
        <v>0.79166666666666663</v>
      </c>
      <c r="M73" s="41">
        <f t="shared" si="15"/>
        <v>5741</v>
      </c>
      <c r="N73" s="88">
        <f t="shared" si="23"/>
        <v>0.752227463312369</v>
      </c>
      <c r="O73" s="91">
        <v>568</v>
      </c>
      <c r="P73" s="91">
        <f t="shared" si="25"/>
        <v>112</v>
      </c>
      <c r="Q73" s="91">
        <f t="shared" si="26"/>
        <v>8</v>
      </c>
      <c r="R73" s="92">
        <f t="shared" si="27"/>
        <v>0.98611111111111116</v>
      </c>
      <c r="S73" s="93">
        <f t="shared" si="28"/>
        <v>6583</v>
      </c>
      <c r="T73" s="94">
        <f t="shared" si="29"/>
        <v>0.8625524109014675</v>
      </c>
    </row>
    <row r="74" spans="1:20" x14ac:dyDescent="0.3">
      <c r="A74" s="75">
        <v>43727</v>
      </c>
      <c r="B74" s="95">
        <v>757</v>
      </c>
      <c r="C74" s="95">
        <v>441</v>
      </c>
      <c r="D74" s="96">
        <f t="shared" si="16"/>
        <v>0.58256274768824301</v>
      </c>
      <c r="E74" s="95">
        <f t="shared" si="24"/>
        <v>7511</v>
      </c>
      <c r="F74" s="98">
        <f t="shared" si="21"/>
        <v>625.91666666666663</v>
      </c>
      <c r="G74" s="97">
        <f t="shared" si="17"/>
        <v>768</v>
      </c>
      <c r="H74" s="97">
        <f t="shared" si="22"/>
        <v>7668</v>
      </c>
      <c r="I74" s="99">
        <f t="shared" si="14"/>
        <v>639</v>
      </c>
      <c r="J74" s="41">
        <v>694</v>
      </c>
      <c r="K74" s="41">
        <v>74</v>
      </c>
      <c r="L74" s="42">
        <f t="shared" si="18"/>
        <v>0.90364583333333337</v>
      </c>
      <c r="M74" s="41">
        <f t="shared" si="15"/>
        <v>5963</v>
      </c>
      <c r="N74" s="88">
        <f t="shared" si="23"/>
        <v>0.77764736567553472</v>
      </c>
      <c r="O74" s="91">
        <v>766</v>
      </c>
      <c r="P74" s="91">
        <f t="shared" si="25"/>
        <v>72</v>
      </c>
      <c r="Q74" s="91">
        <f t="shared" si="26"/>
        <v>2</v>
      </c>
      <c r="R74" s="92">
        <f t="shared" si="27"/>
        <v>0.99739583333333337</v>
      </c>
      <c r="S74" s="93">
        <f t="shared" si="28"/>
        <v>6877</v>
      </c>
      <c r="T74" s="94">
        <f t="shared" si="29"/>
        <v>0.89684402712571731</v>
      </c>
    </row>
    <row r="75" spans="1:20" x14ac:dyDescent="0.3">
      <c r="A75" s="75">
        <v>43739</v>
      </c>
      <c r="B75" s="95">
        <v>805</v>
      </c>
      <c r="C75" s="95">
        <v>334</v>
      </c>
      <c r="D75" s="96">
        <f t="shared" si="16"/>
        <v>0.41490683229813663</v>
      </c>
      <c r="E75" s="95">
        <f t="shared" si="24"/>
        <v>7552</v>
      </c>
      <c r="F75" s="98">
        <f t="shared" si="21"/>
        <v>629.33333333333337</v>
      </c>
      <c r="G75" s="97">
        <f t="shared" si="17"/>
        <v>819</v>
      </c>
      <c r="H75" s="97">
        <f t="shared" si="22"/>
        <v>7704</v>
      </c>
      <c r="I75" s="99">
        <f t="shared" si="14"/>
        <v>642</v>
      </c>
      <c r="J75" s="41">
        <v>536</v>
      </c>
      <c r="K75" s="41">
        <v>283</v>
      </c>
      <c r="L75" s="42">
        <f t="shared" si="18"/>
        <v>0.65445665445665446</v>
      </c>
      <c r="M75" s="41">
        <f t="shared" si="15"/>
        <v>5886</v>
      </c>
      <c r="N75" s="88">
        <f t="shared" si="23"/>
        <v>0.76401869158878499</v>
      </c>
      <c r="O75" s="91">
        <v>705</v>
      </c>
      <c r="P75" s="91">
        <f t="shared" si="25"/>
        <v>169</v>
      </c>
      <c r="Q75" s="91">
        <f t="shared" si="26"/>
        <v>114</v>
      </c>
      <c r="R75" s="92">
        <f t="shared" si="27"/>
        <v>0.86080586080586086</v>
      </c>
      <c r="S75" s="93">
        <f t="shared" si="28"/>
        <v>6969</v>
      </c>
      <c r="T75" s="94">
        <f t="shared" si="29"/>
        <v>0.90459501557632394</v>
      </c>
    </row>
    <row r="76" spans="1:20" x14ac:dyDescent="0.3">
      <c r="A76" s="75">
        <v>43788</v>
      </c>
      <c r="B76" s="95">
        <v>984</v>
      </c>
      <c r="C76" s="95">
        <v>643</v>
      </c>
      <c r="D76" s="96">
        <f t="shared" si="16"/>
        <v>0.65345528455284552</v>
      </c>
      <c r="E76" s="95">
        <f t="shared" si="24"/>
        <v>7992</v>
      </c>
      <c r="F76" s="98">
        <f t="shared" si="21"/>
        <v>666</v>
      </c>
      <c r="G76" s="97">
        <f t="shared" si="17"/>
        <v>994</v>
      </c>
      <c r="H76" s="97">
        <f t="shared" si="22"/>
        <v>8141</v>
      </c>
      <c r="I76" s="99">
        <f t="shared" si="14"/>
        <v>678.41666666666663</v>
      </c>
      <c r="J76" s="41">
        <v>546</v>
      </c>
      <c r="K76" s="41">
        <v>448</v>
      </c>
      <c r="L76" s="42">
        <f t="shared" si="18"/>
        <v>0.54929577464788737</v>
      </c>
      <c r="M76" s="41">
        <f t="shared" si="15"/>
        <v>6006</v>
      </c>
      <c r="N76" s="88">
        <f t="shared" si="23"/>
        <v>0.73774720550300943</v>
      </c>
      <c r="O76" s="91">
        <v>986</v>
      </c>
      <c r="P76" s="91">
        <f t="shared" si="25"/>
        <v>440</v>
      </c>
      <c r="Q76" s="91">
        <f t="shared" si="26"/>
        <v>8</v>
      </c>
      <c r="R76" s="92">
        <f t="shared" si="27"/>
        <v>0.99195171026156936</v>
      </c>
      <c r="S76" s="93">
        <f t="shared" si="28"/>
        <v>7529</v>
      </c>
      <c r="T76" s="94">
        <f t="shared" si="29"/>
        <v>0.92482496007861437</v>
      </c>
    </row>
    <row r="77" spans="1:20" x14ac:dyDescent="0.3">
      <c r="A77" s="75">
        <v>43800</v>
      </c>
      <c r="B77" s="95">
        <v>658</v>
      </c>
      <c r="C77" s="95">
        <v>204</v>
      </c>
      <c r="D77" s="96">
        <f t="shared" si="16"/>
        <v>0.3100303951367781</v>
      </c>
      <c r="E77" s="95">
        <f t="shared" si="24"/>
        <v>7916</v>
      </c>
      <c r="F77" s="98">
        <f t="shared" si="21"/>
        <v>659.66666666666663</v>
      </c>
      <c r="G77" s="97">
        <f t="shared" si="17"/>
        <v>672</v>
      </c>
      <c r="H77" s="97">
        <f t="shared" si="22"/>
        <v>8065</v>
      </c>
      <c r="I77" s="99">
        <f t="shared" si="14"/>
        <v>672.08333333333337</v>
      </c>
      <c r="J77" s="41">
        <v>614</v>
      </c>
      <c r="K77" s="41">
        <v>58</v>
      </c>
      <c r="L77" s="42">
        <f t="shared" si="18"/>
        <v>0.91369047619047616</v>
      </c>
      <c r="M77" s="41">
        <f t="shared" si="15"/>
        <v>6061</v>
      </c>
      <c r="N77" s="88">
        <f t="shared" si="23"/>
        <v>0.75151890886546813</v>
      </c>
      <c r="O77" s="91">
        <v>631</v>
      </c>
      <c r="P77" s="91">
        <f t="shared" si="25"/>
        <v>17</v>
      </c>
      <c r="Q77" s="91">
        <f t="shared" si="26"/>
        <v>41</v>
      </c>
      <c r="R77" s="92">
        <f t="shared" si="27"/>
        <v>0.93898809523809523</v>
      </c>
      <c r="S77" s="93">
        <f t="shared" si="28"/>
        <v>7601</v>
      </c>
      <c r="T77" s="94">
        <f t="shared" si="29"/>
        <v>0.94246745195288284</v>
      </c>
    </row>
    <row r="78" spans="1:20" x14ac:dyDescent="0.3">
      <c r="A78" s="75">
        <v>43831</v>
      </c>
      <c r="B78" s="95">
        <v>558</v>
      </c>
      <c r="C78" s="95">
        <v>271</v>
      </c>
      <c r="D78" s="96">
        <f t="shared" si="16"/>
        <v>0.48566308243727596</v>
      </c>
      <c r="E78" s="95">
        <f t="shared" si="24"/>
        <v>7744</v>
      </c>
      <c r="F78" s="98">
        <f t="shared" si="21"/>
        <v>645.33333333333337</v>
      </c>
      <c r="G78" s="97">
        <f t="shared" si="17"/>
        <v>569</v>
      </c>
      <c r="H78" s="97">
        <f t="shared" si="22"/>
        <v>7892</v>
      </c>
      <c r="I78" s="99">
        <f t="shared" si="14"/>
        <v>657.66666666666663</v>
      </c>
      <c r="J78" s="41">
        <v>413</v>
      </c>
      <c r="K78" s="41">
        <v>156</v>
      </c>
      <c r="L78" s="42">
        <f t="shared" si="18"/>
        <v>0.72583479789103689</v>
      </c>
      <c r="M78" s="41">
        <f t="shared" si="15"/>
        <v>5922</v>
      </c>
      <c r="N78" s="88">
        <f t="shared" si="23"/>
        <v>0.75038013177901675</v>
      </c>
      <c r="O78" s="91">
        <v>535</v>
      </c>
      <c r="P78" s="91">
        <f t="shared" si="25"/>
        <v>122</v>
      </c>
      <c r="Q78" s="91">
        <f t="shared" si="26"/>
        <v>34</v>
      </c>
      <c r="R78" s="92">
        <f t="shared" si="27"/>
        <v>0.94024604569420034</v>
      </c>
      <c r="S78" s="93">
        <f t="shared" si="28"/>
        <v>7472</v>
      </c>
      <c r="T78" s="94">
        <f t="shared" si="29"/>
        <v>0.94678155093765837</v>
      </c>
    </row>
    <row r="79" spans="1:20" x14ac:dyDescent="0.3">
      <c r="A79" s="75">
        <v>43881</v>
      </c>
      <c r="B79" s="95">
        <v>558</v>
      </c>
      <c r="C79" s="95">
        <v>335</v>
      </c>
      <c r="D79" s="96">
        <f t="shared" si="16"/>
        <v>0.60035842293906805</v>
      </c>
      <c r="E79" s="95">
        <f t="shared" si="24"/>
        <v>7750</v>
      </c>
      <c r="F79" s="98">
        <f t="shared" si="21"/>
        <v>645.83333333333337</v>
      </c>
      <c r="G79" s="97">
        <f t="shared" si="17"/>
        <v>566</v>
      </c>
      <c r="H79" s="97">
        <f t="shared" si="22"/>
        <v>7895</v>
      </c>
      <c r="I79" s="99">
        <f t="shared" si="14"/>
        <v>657.91666666666663</v>
      </c>
      <c r="J79" s="41">
        <v>501</v>
      </c>
      <c r="K79" s="41">
        <v>65</v>
      </c>
      <c r="L79" s="42">
        <f t="shared" si="18"/>
        <v>0.88515901060070667</v>
      </c>
      <c r="M79" s="41">
        <f t="shared" si="15"/>
        <v>6088</v>
      </c>
      <c r="N79" s="88">
        <f t="shared" si="23"/>
        <v>0.77112096263457885</v>
      </c>
      <c r="O79" s="91">
        <v>561</v>
      </c>
      <c r="P79" s="91">
        <f t="shared" si="25"/>
        <v>60</v>
      </c>
      <c r="Q79" s="91">
        <f t="shared" si="26"/>
        <v>5</v>
      </c>
      <c r="R79" s="92">
        <f t="shared" si="27"/>
        <v>0.99116607773851595</v>
      </c>
      <c r="S79" s="93">
        <f t="shared" si="28"/>
        <v>7485</v>
      </c>
      <c r="T79" s="94">
        <f t="shared" si="29"/>
        <v>0.94806839772007601</v>
      </c>
    </row>
    <row r="80" spans="1:20" x14ac:dyDescent="0.3">
      <c r="A80" s="75">
        <v>43891</v>
      </c>
      <c r="B80" s="95">
        <v>496</v>
      </c>
      <c r="C80" s="95">
        <v>335</v>
      </c>
      <c r="D80" s="96">
        <f t="shared" si="16"/>
        <v>0.67540322580645162</v>
      </c>
      <c r="E80" s="95">
        <f t="shared" si="24"/>
        <v>7685</v>
      </c>
      <c r="F80" s="98">
        <f t="shared" si="21"/>
        <v>640.41666666666663</v>
      </c>
      <c r="G80" s="97">
        <f t="shared" si="17"/>
        <v>508</v>
      </c>
      <c r="H80" s="97">
        <f t="shared" si="22"/>
        <v>7832</v>
      </c>
      <c r="I80" s="99">
        <f t="shared" si="14"/>
        <v>652.66666666666663</v>
      </c>
      <c r="J80" s="41">
        <v>407</v>
      </c>
      <c r="K80" s="41">
        <v>101</v>
      </c>
      <c r="L80" s="42">
        <f t="shared" si="18"/>
        <v>0.80118110236220474</v>
      </c>
      <c r="M80" s="41">
        <f t="shared" si="15"/>
        <v>6094</v>
      </c>
      <c r="N80" s="88">
        <f t="shared" si="23"/>
        <v>0.7780898876404494</v>
      </c>
      <c r="O80" s="91">
        <v>502</v>
      </c>
      <c r="P80" s="91">
        <f t="shared" si="25"/>
        <v>95</v>
      </c>
      <c r="Q80" s="91">
        <f t="shared" si="26"/>
        <v>6</v>
      </c>
      <c r="R80" s="92">
        <f t="shared" si="27"/>
        <v>0.98818897637795278</v>
      </c>
      <c r="S80" s="93">
        <f t="shared" si="28"/>
        <v>7515</v>
      </c>
      <c r="T80" s="94">
        <f t="shared" si="29"/>
        <v>0.95952502553626151</v>
      </c>
    </row>
    <row r="81" spans="1:20" x14ac:dyDescent="0.3">
      <c r="A81" s="75">
        <v>43922</v>
      </c>
      <c r="B81" s="95">
        <v>292</v>
      </c>
      <c r="C81" s="95">
        <v>60</v>
      </c>
      <c r="D81" s="96">
        <f t="shared" si="16"/>
        <v>0.20547945205479451</v>
      </c>
      <c r="E81" s="95">
        <f t="shared" si="24"/>
        <v>7521</v>
      </c>
      <c r="F81" s="98">
        <f t="shared" si="21"/>
        <v>626.75</v>
      </c>
      <c r="G81" s="97">
        <f t="shared" si="17"/>
        <v>300</v>
      </c>
      <c r="H81" s="97">
        <f t="shared" si="22"/>
        <v>7664</v>
      </c>
      <c r="I81" s="99">
        <f t="shared" si="14"/>
        <v>638.66666666666663</v>
      </c>
      <c r="J81" s="41">
        <v>264</v>
      </c>
      <c r="K81" s="41">
        <v>36</v>
      </c>
      <c r="L81" s="42">
        <f t="shared" si="18"/>
        <v>0.88</v>
      </c>
      <c r="M81" s="41">
        <f t="shared" si="15"/>
        <v>5982</v>
      </c>
      <c r="N81" s="88">
        <f t="shared" si="23"/>
        <v>0.7805323590814196</v>
      </c>
      <c r="O81" s="91">
        <v>291</v>
      </c>
      <c r="P81" s="91">
        <f t="shared" si="25"/>
        <v>27</v>
      </c>
      <c r="Q81" s="91">
        <f t="shared" si="26"/>
        <v>9</v>
      </c>
      <c r="R81" s="92">
        <f t="shared" si="27"/>
        <v>0.97</v>
      </c>
      <c r="S81" s="93">
        <f t="shared" si="28"/>
        <v>7348</v>
      </c>
      <c r="T81" s="94">
        <f t="shared" si="29"/>
        <v>0.95876826722338204</v>
      </c>
    </row>
    <row r="82" spans="1:20" x14ac:dyDescent="0.3">
      <c r="A82" s="75">
        <v>43952</v>
      </c>
      <c r="B82" s="95">
        <v>730</v>
      </c>
      <c r="C82" s="95">
        <v>346</v>
      </c>
      <c r="D82" s="96">
        <f t="shared" si="16"/>
        <v>0.47397260273972602</v>
      </c>
      <c r="E82" s="95">
        <f t="shared" si="24"/>
        <v>7757</v>
      </c>
      <c r="F82" s="98">
        <f t="shared" si="21"/>
        <v>646.41666666666663</v>
      </c>
      <c r="G82" s="97">
        <f t="shared" si="17"/>
        <v>749</v>
      </c>
      <c r="H82" s="97">
        <f t="shared" si="22"/>
        <v>7906</v>
      </c>
      <c r="I82" s="99">
        <f t="shared" si="14"/>
        <v>658.83333333333337</v>
      </c>
      <c r="J82" s="41">
        <v>641</v>
      </c>
      <c r="K82" s="41">
        <v>108</v>
      </c>
      <c r="L82" s="42">
        <f t="shared" si="18"/>
        <v>0.855807743658211</v>
      </c>
      <c r="M82" s="41">
        <f t="shared" si="15"/>
        <v>6146</v>
      </c>
      <c r="N82" s="88">
        <f t="shared" si="23"/>
        <v>0.7773842651151025</v>
      </c>
      <c r="O82" s="91">
        <v>717</v>
      </c>
      <c r="P82" s="91">
        <f t="shared" si="25"/>
        <v>76</v>
      </c>
      <c r="Q82" s="91">
        <f t="shared" si="26"/>
        <v>32</v>
      </c>
      <c r="R82" s="92">
        <f t="shared" si="27"/>
        <v>0.95727636849132181</v>
      </c>
      <c r="S82" s="93">
        <f t="shared" si="28"/>
        <v>7576</v>
      </c>
      <c r="T82" s="94">
        <f t="shared" si="29"/>
        <v>0.95825954970908167</v>
      </c>
    </row>
    <row r="83" spans="1:20" x14ac:dyDescent="0.3">
      <c r="A83" s="75">
        <v>43983</v>
      </c>
      <c r="B83" s="95">
        <v>678</v>
      </c>
      <c r="C83" s="95">
        <v>112</v>
      </c>
      <c r="D83" s="96">
        <f t="shared" si="16"/>
        <v>0.16519174041297935</v>
      </c>
      <c r="E83" s="95">
        <f t="shared" si="24"/>
        <v>7692</v>
      </c>
      <c r="F83" s="98">
        <f t="shared" si="21"/>
        <v>641</v>
      </c>
      <c r="G83" s="97">
        <f t="shared" si="17"/>
        <v>702</v>
      </c>
      <c r="H83" s="97">
        <f t="shared" si="22"/>
        <v>7850</v>
      </c>
      <c r="I83" s="99">
        <f t="shared" si="14"/>
        <v>654.16666666666663</v>
      </c>
      <c r="J83" s="41">
        <v>634</v>
      </c>
      <c r="K83" s="41">
        <v>68</v>
      </c>
      <c r="L83" s="42">
        <f t="shared" si="18"/>
        <v>0.90313390313390318</v>
      </c>
      <c r="M83" s="41">
        <f t="shared" si="15"/>
        <v>6214</v>
      </c>
      <c r="N83" s="88">
        <f t="shared" si="23"/>
        <v>0.79159235668789807</v>
      </c>
      <c r="O83" s="91">
        <v>702</v>
      </c>
      <c r="P83" s="91">
        <f t="shared" si="25"/>
        <v>68</v>
      </c>
      <c r="Q83" s="91">
        <f t="shared" si="26"/>
        <v>0</v>
      </c>
      <c r="R83" s="92">
        <f t="shared" si="27"/>
        <v>1</v>
      </c>
      <c r="S83" s="93">
        <f t="shared" si="28"/>
        <v>7587</v>
      </c>
      <c r="T83" s="94">
        <f t="shared" si="29"/>
        <v>0.96649681528662423</v>
      </c>
    </row>
    <row r="84" spans="1:20" x14ac:dyDescent="0.3">
      <c r="A84" s="75">
        <v>44013</v>
      </c>
      <c r="B84" s="95">
        <v>1028</v>
      </c>
      <c r="C84" s="95">
        <v>493</v>
      </c>
      <c r="D84" s="96">
        <f t="shared" si="16"/>
        <v>0.47957198443579768</v>
      </c>
      <c r="E84" s="95">
        <f t="shared" si="24"/>
        <v>8107</v>
      </c>
      <c r="F84" s="98">
        <f t="shared" si="21"/>
        <v>675.58333333333337</v>
      </c>
      <c r="G84" s="97">
        <f t="shared" si="17"/>
        <v>1028</v>
      </c>
      <c r="H84" s="97">
        <f t="shared" si="22"/>
        <v>8251</v>
      </c>
      <c r="I84" s="99">
        <f t="shared" si="14"/>
        <v>687.58333333333337</v>
      </c>
      <c r="J84" s="41">
        <v>810</v>
      </c>
      <c r="K84" s="41">
        <v>218</v>
      </c>
      <c r="L84" s="42">
        <f t="shared" si="18"/>
        <v>0.78793774319066145</v>
      </c>
      <c r="M84" s="41">
        <f t="shared" si="15"/>
        <v>6516</v>
      </c>
      <c r="N84" s="88">
        <f t="shared" si="23"/>
        <v>0.78972245788389284</v>
      </c>
      <c r="O84" s="91">
        <v>1018</v>
      </c>
      <c r="P84" s="91">
        <f t="shared" si="25"/>
        <v>208</v>
      </c>
      <c r="Q84" s="91">
        <f t="shared" si="26"/>
        <v>10</v>
      </c>
      <c r="R84" s="92">
        <f t="shared" si="27"/>
        <v>0.99027237354085607</v>
      </c>
      <c r="S84" s="93">
        <f t="shared" si="28"/>
        <v>7982</v>
      </c>
      <c r="T84" s="94">
        <f t="shared" si="29"/>
        <v>0.96739789116470731</v>
      </c>
    </row>
    <row r="85" spans="1:20" x14ac:dyDescent="0.3">
      <c r="A85" s="75">
        <v>44044</v>
      </c>
      <c r="B85" s="95">
        <v>708</v>
      </c>
      <c r="C85" s="95">
        <v>270</v>
      </c>
      <c r="D85" s="96">
        <f t="shared" si="16"/>
        <v>0.38135593220338981</v>
      </c>
      <c r="E85" s="95">
        <f t="shared" si="24"/>
        <v>8252</v>
      </c>
      <c r="F85" s="98">
        <f t="shared" si="21"/>
        <v>687.66666666666663</v>
      </c>
      <c r="G85" s="97">
        <f t="shared" si="17"/>
        <v>708</v>
      </c>
      <c r="H85" s="97">
        <f t="shared" si="22"/>
        <v>8383</v>
      </c>
      <c r="I85" s="99">
        <f t="shared" si="14"/>
        <v>698.58333333333337</v>
      </c>
      <c r="J85" s="41">
        <v>559</v>
      </c>
      <c r="K85" s="41">
        <v>149</v>
      </c>
      <c r="L85" s="42">
        <f t="shared" si="18"/>
        <v>0.78954802259887003</v>
      </c>
      <c r="M85" s="41">
        <f t="shared" si="15"/>
        <v>6619</v>
      </c>
      <c r="N85" s="88">
        <f t="shared" si="23"/>
        <v>0.78957413813670518</v>
      </c>
      <c r="O85" s="91">
        <v>688</v>
      </c>
      <c r="P85" s="91">
        <f t="shared" si="25"/>
        <v>129</v>
      </c>
      <c r="Q85" s="91">
        <f t="shared" si="26"/>
        <v>20</v>
      </c>
      <c r="R85" s="92">
        <f t="shared" si="27"/>
        <v>0.97175141242937857</v>
      </c>
      <c r="S85" s="93">
        <f t="shared" si="28"/>
        <v>8102</v>
      </c>
      <c r="T85" s="94">
        <f t="shared" si="29"/>
        <v>0.96647978050817129</v>
      </c>
    </row>
    <row r="86" spans="1:20" x14ac:dyDescent="0.3">
      <c r="A86" s="75">
        <v>44075</v>
      </c>
      <c r="B86" s="95">
        <v>830</v>
      </c>
      <c r="C86" s="95">
        <v>272</v>
      </c>
      <c r="D86" s="96">
        <f t="shared" si="16"/>
        <v>0.32771084337349399</v>
      </c>
      <c r="E86" s="95">
        <f t="shared" si="24"/>
        <v>8325</v>
      </c>
      <c r="F86" s="98">
        <f t="shared" si="21"/>
        <v>693.75</v>
      </c>
      <c r="G86" s="97">
        <f t="shared" si="17"/>
        <v>856</v>
      </c>
      <c r="H86" s="97">
        <f t="shared" si="22"/>
        <v>8471</v>
      </c>
      <c r="I86" s="99">
        <f t="shared" si="14"/>
        <v>705.91666666666663</v>
      </c>
      <c r="J86" s="41">
        <v>669</v>
      </c>
      <c r="K86" s="41">
        <v>187</v>
      </c>
      <c r="L86" s="42">
        <f t="shared" si="18"/>
        <v>0.78154205607476634</v>
      </c>
      <c r="M86" s="41">
        <f t="shared" si="15"/>
        <v>6594</v>
      </c>
      <c r="N86" s="88">
        <f t="shared" si="23"/>
        <v>0.77842049344823516</v>
      </c>
      <c r="O86" s="91">
        <v>854</v>
      </c>
      <c r="P86" s="91">
        <f t="shared" si="25"/>
        <v>185</v>
      </c>
      <c r="Q86" s="91">
        <f t="shared" si="26"/>
        <v>2</v>
      </c>
      <c r="R86" s="92">
        <f t="shared" si="27"/>
        <v>0.99766355140186913</v>
      </c>
      <c r="S86" s="93">
        <f t="shared" si="28"/>
        <v>8190</v>
      </c>
      <c r="T86" s="94">
        <f t="shared" si="29"/>
        <v>0.96682800141659786</v>
      </c>
    </row>
    <row r="87" spans="1:20" x14ac:dyDescent="0.3">
      <c r="A87" s="75">
        <v>44105</v>
      </c>
      <c r="B87" s="95">
        <v>390</v>
      </c>
      <c r="C87" s="95">
        <v>171</v>
      </c>
      <c r="D87" s="96">
        <f t="shared" si="16"/>
        <v>0.43846153846153846</v>
      </c>
      <c r="E87" s="95">
        <f t="shared" si="24"/>
        <v>7910</v>
      </c>
      <c r="F87" s="98">
        <f t="shared" si="21"/>
        <v>659.16666666666663</v>
      </c>
      <c r="G87" s="97">
        <f t="shared" si="17"/>
        <v>396</v>
      </c>
      <c r="H87" s="97">
        <f t="shared" si="22"/>
        <v>8048</v>
      </c>
      <c r="I87" s="99">
        <f t="shared" si="14"/>
        <v>670.66666666666663</v>
      </c>
      <c r="J87" s="41">
        <v>324</v>
      </c>
      <c r="K87" s="41">
        <v>72</v>
      </c>
      <c r="L87" s="42">
        <f t="shared" si="18"/>
        <v>0.81818181818181823</v>
      </c>
      <c r="M87" s="41">
        <f t="shared" si="15"/>
        <v>6382</v>
      </c>
      <c r="N87" s="88">
        <f t="shared" si="23"/>
        <v>0.79299204771371767</v>
      </c>
      <c r="O87" s="91">
        <v>390</v>
      </c>
      <c r="P87" s="91">
        <f t="shared" ref="P87:P95" si="30">O87-J87</f>
        <v>66</v>
      </c>
      <c r="Q87" s="91">
        <f>G87-O87</f>
        <v>6</v>
      </c>
      <c r="R87" s="92">
        <f t="shared" ref="R87:R95" si="31">O87/G87</f>
        <v>0.98484848484848486</v>
      </c>
      <c r="S87" s="93">
        <f t="shared" ref="S87:S95" si="32">SUM(O76:O87)</f>
        <v>7875</v>
      </c>
      <c r="T87" s="94">
        <f t="shared" ref="T87:T95" si="33">S87/H87</f>
        <v>0.97850397614314111</v>
      </c>
    </row>
    <row r="88" spans="1:20" x14ac:dyDescent="0.3">
      <c r="A88" s="75">
        <v>44136</v>
      </c>
      <c r="B88" s="95">
        <v>1129</v>
      </c>
      <c r="C88" s="95">
        <v>510</v>
      </c>
      <c r="D88" s="96">
        <f t="shared" si="16"/>
        <v>0.45172719220549157</v>
      </c>
      <c r="E88" s="95">
        <f t="shared" si="24"/>
        <v>8055</v>
      </c>
      <c r="F88" s="98">
        <f t="shared" si="21"/>
        <v>671.25</v>
      </c>
      <c r="G88" s="97">
        <f t="shared" si="17"/>
        <v>1144</v>
      </c>
      <c r="H88" s="97">
        <f t="shared" si="22"/>
        <v>8198</v>
      </c>
      <c r="I88" s="99">
        <f t="shared" si="14"/>
        <v>683.16666666666663</v>
      </c>
      <c r="J88" s="41">
        <v>698</v>
      </c>
      <c r="K88" s="41">
        <v>446</v>
      </c>
      <c r="L88" s="42">
        <f t="shared" si="18"/>
        <v>0.6101398601398601</v>
      </c>
      <c r="M88" s="41">
        <f t="shared" si="15"/>
        <v>6534</v>
      </c>
      <c r="N88" s="88">
        <f t="shared" si="23"/>
        <v>0.79702366430836791</v>
      </c>
      <c r="O88" s="91">
        <v>1136</v>
      </c>
      <c r="P88" s="91">
        <f t="shared" si="30"/>
        <v>438</v>
      </c>
      <c r="Q88" s="91">
        <f t="shared" ref="Q88:Q95" si="34">G88-O88</f>
        <v>8</v>
      </c>
      <c r="R88" s="92">
        <f t="shared" si="31"/>
        <v>0.99300699300699302</v>
      </c>
      <c r="S88" s="93">
        <f t="shared" si="32"/>
        <v>8025</v>
      </c>
      <c r="T88" s="94">
        <f t="shared" si="33"/>
        <v>0.97889729202244447</v>
      </c>
    </row>
    <row r="89" spans="1:20" x14ac:dyDescent="0.3">
      <c r="A89" s="75">
        <v>44166</v>
      </c>
      <c r="B89" s="95">
        <v>590</v>
      </c>
      <c r="C89" s="95">
        <v>163</v>
      </c>
      <c r="D89" s="96">
        <f t="shared" si="16"/>
        <v>0.27627118644067794</v>
      </c>
      <c r="E89" s="95">
        <f t="shared" si="24"/>
        <v>7987</v>
      </c>
      <c r="F89" s="98">
        <f t="shared" si="21"/>
        <v>665.58333333333337</v>
      </c>
      <c r="G89" s="97">
        <f t="shared" si="17"/>
        <v>593</v>
      </c>
      <c r="H89" s="97">
        <f t="shared" si="22"/>
        <v>8119</v>
      </c>
      <c r="I89" s="99">
        <f t="shared" si="14"/>
        <v>676.58333333333337</v>
      </c>
      <c r="J89" s="41">
        <v>476</v>
      </c>
      <c r="K89" s="41">
        <v>117</v>
      </c>
      <c r="L89" s="42">
        <f t="shared" si="18"/>
        <v>0.80269814502529513</v>
      </c>
      <c r="M89" s="41">
        <f t="shared" si="15"/>
        <v>6396</v>
      </c>
      <c r="N89" s="88">
        <f t="shared" si="23"/>
        <v>0.78778174652050748</v>
      </c>
      <c r="O89" s="91">
        <v>490</v>
      </c>
      <c r="P89" s="91">
        <f t="shared" si="30"/>
        <v>14</v>
      </c>
      <c r="Q89" s="91">
        <f t="shared" si="34"/>
        <v>103</v>
      </c>
      <c r="R89" s="92">
        <f t="shared" si="31"/>
        <v>0.82630691399662737</v>
      </c>
      <c r="S89" s="93">
        <f t="shared" si="32"/>
        <v>7884</v>
      </c>
      <c r="T89" s="94">
        <f t="shared" si="33"/>
        <v>0.97105554871289568</v>
      </c>
    </row>
    <row r="90" spans="1:20" x14ac:dyDescent="0.3">
      <c r="A90" s="75">
        <v>44197</v>
      </c>
      <c r="B90" s="95">
        <v>431</v>
      </c>
      <c r="C90" s="95">
        <v>95</v>
      </c>
      <c r="D90" s="96">
        <f t="shared" si="16"/>
        <v>0.22041763341067286</v>
      </c>
      <c r="E90" s="95">
        <f t="shared" si="24"/>
        <v>7860</v>
      </c>
      <c r="F90" s="98">
        <f t="shared" si="21"/>
        <v>655</v>
      </c>
      <c r="G90" s="97">
        <v>441</v>
      </c>
      <c r="H90" s="97">
        <f t="shared" si="22"/>
        <v>7991</v>
      </c>
      <c r="I90" s="99">
        <f t="shared" si="14"/>
        <v>665.91666666666663</v>
      </c>
      <c r="J90" s="41">
        <v>417</v>
      </c>
      <c r="K90" s="41">
        <v>24</v>
      </c>
      <c r="L90" s="42">
        <f t="shared" si="18"/>
        <v>0.94557823129251706</v>
      </c>
      <c r="M90" s="41">
        <f t="shared" si="15"/>
        <v>6400</v>
      </c>
      <c r="N90" s="88">
        <f t="shared" si="23"/>
        <v>0.80090101364034538</v>
      </c>
      <c r="O90" s="91">
        <v>428</v>
      </c>
      <c r="P90" s="91">
        <f t="shared" si="30"/>
        <v>11</v>
      </c>
      <c r="Q90" s="91">
        <f t="shared" si="34"/>
        <v>13</v>
      </c>
      <c r="R90" s="92">
        <f t="shared" si="31"/>
        <v>0.97052154195011342</v>
      </c>
      <c r="S90" s="93">
        <f t="shared" si="32"/>
        <v>7777</v>
      </c>
      <c r="T90" s="94">
        <f t="shared" si="33"/>
        <v>0.97321987235640095</v>
      </c>
    </row>
    <row r="91" spans="1:20" x14ac:dyDescent="0.3">
      <c r="A91" s="75">
        <v>44228</v>
      </c>
      <c r="B91" s="95">
        <v>436</v>
      </c>
      <c r="C91" s="95">
        <v>95</v>
      </c>
      <c r="D91" s="96">
        <f t="shared" si="16"/>
        <v>0.21788990825688073</v>
      </c>
      <c r="E91" s="95">
        <f t="shared" si="24"/>
        <v>7738</v>
      </c>
      <c r="F91" s="98">
        <f t="shared" si="21"/>
        <v>644.83333333333337</v>
      </c>
      <c r="G91" s="97">
        <v>437</v>
      </c>
      <c r="H91" s="97">
        <f t="shared" si="22"/>
        <v>7862</v>
      </c>
      <c r="I91" s="99">
        <f t="shared" si="14"/>
        <v>655.16666666666663</v>
      </c>
      <c r="J91" s="41">
        <v>435</v>
      </c>
      <c r="K91" s="41">
        <v>2</v>
      </c>
      <c r="L91" s="42">
        <f t="shared" si="18"/>
        <v>0.99542334096109841</v>
      </c>
      <c r="M91" s="41">
        <f t="shared" si="15"/>
        <v>6334</v>
      </c>
      <c r="N91" s="88">
        <f t="shared" si="23"/>
        <v>0.80564741795980666</v>
      </c>
      <c r="O91" s="91">
        <v>437</v>
      </c>
      <c r="P91" s="91">
        <f t="shared" si="30"/>
        <v>2</v>
      </c>
      <c r="Q91" s="91">
        <f t="shared" si="34"/>
        <v>0</v>
      </c>
      <c r="R91" s="92">
        <f t="shared" si="31"/>
        <v>1</v>
      </c>
      <c r="S91" s="93">
        <f t="shared" si="32"/>
        <v>7653</v>
      </c>
      <c r="T91" s="94">
        <f t="shared" si="33"/>
        <v>0.97341643347748663</v>
      </c>
    </row>
    <row r="92" spans="1:20" x14ac:dyDescent="0.3">
      <c r="A92" s="75">
        <v>44256</v>
      </c>
      <c r="B92" s="95">
        <v>722</v>
      </c>
      <c r="C92" s="95">
        <v>292</v>
      </c>
      <c r="D92" s="96">
        <f t="shared" si="16"/>
        <v>0.40443213296398894</v>
      </c>
      <c r="E92" s="95">
        <f t="shared" si="24"/>
        <v>7964</v>
      </c>
      <c r="F92" s="98">
        <f t="shared" si="21"/>
        <v>663.66666666666663</v>
      </c>
      <c r="G92" s="97">
        <v>738</v>
      </c>
      <c r="H92" s="97">
        <f t="shared" si="22"/>
        <v>8092</v>
      </c>
      <c r="I92" s="99">
        <f t="shared" si="14"/>
        <v>674.33333333333337</v>
      </c>
      <c r="J92" s="41">
        <v>647</v>
      </c>
      <c r="K92" s="41">
        <v>91</v>
      </c>
      <c r="L92" s="42">
        <f t="shared" si="18"/>
        <v>0.87669376693766943</v>
      </c>
      <c r="M92" s="41">
        <f t="shared" si="15"/>
        <v>6574</v>
      </c>
      <c r="N92" s="88">
        <f t="shared" si="23"/>
        <v>0.81240731586752346</v>
      </c>
      <c r="O92" s="91">
        <v>717</v>
      </c>
      <c r="P92" s="91">
        <f t="shared" si="30"/>
        <v>70</v>
      </c>
      <c r="Q92" s="91">
        <f t="shared" si="34"/>
        <v>21</v>
      </c>
      <c r="R92" s="92">
        <f t="shared" si="31"/>
        <v>0.97154471544715448</v>
      </c>
      <c r="S92" s="93">
        <f t="shared" si="32"/>
        <v>7868</v>
      </c>
      <c r="T92" s="94">
        <f t="shared" si="33"/>
        <v>0.97231833910034604</v>
      </c>
    </row>
    <row r="93" spans="1:20" x14ac:dyDescent="0.3">
      <c r="A93" s="75">
        <v>44287</v>
      </c>
      <c r="B93" s="95">
        <v>1017</v>
      </c>
      <c r="C93" s="95">
        <v>372</v>
      </c>
      <c r="D93" s="96">
        <f t="shared" si="16"/>
        <v>0.36578171091445427</v>
      </c>
      <c r="E93" s="95">
        <f t="shared" si="24"/>
        <v>8689</v>
      </c>
      <c r="F93" s="98">
        <f t="shared" si="21"/>
        <v>724.08333333333337</v>
      </c>
      <c r="G93" s="97">
        <v>1032</v>
      </c>
      <c r="H93" s="97">
        <f t="shared" si="22"/>
        <v>8824</v>
      </c>
      <c r="I93" s="99">
        <f t="shared" si="14"/>
        <v>735.33333333333337</v>
      </c>
      <c r="J93" s="41">
        <v>913</v>
      </c>
      <c r="K93" s="41">
        <v>119</v>
      </c>
      <c r="L93" s="42">
        <f t="shared" si="18"/>
        <v>0.88468992248062017</v>
      </c>
      <c r="M93" s="41">
        <f t="shared" si="15"/>
        <v>7223</v>
      </c>
      <c r="N93" s="88">
        <f t="shared" si="23"/>
        <v>0.8185630099728014</v>
      </c>
      <c r="O93" s="91">
        <v>1010</v>
      </c>
      <c r="P93" s="91">
        <f t="shared" si="30"/>
        <v>97</v>
      </c>
      <c r="Q93" s="91">
        <f t="shared" si="34"/>
        <v>22</v>
      </c>
      <c r="R93" s="92">
        <f t="shared" si="31"/>
        <v>0.97868217054263562</v>
      </c>
      <c r="S93" s="93">
        <f t="shared" si="32"/>
        <v>8587</v>
      </c>
      <c r="T93" s="94">
        <f t="shared" si="33"/>
        <v>0.97314143245693563</v>
      </c>
    </row>
    <row r="94" spans="1:20" x14ac:dyDescent="0.3">
      <c r="A94" s="75">
        <v>44317</v>
      </c>
      <c r="B94" s="95">
        <v>651</v>
      </c>
      <c r="C94" s="95">
        <v>90</v>
      </c>
      <c r="D94" s="96">
        <f t="shared" si="16"/>
        <v>0.13824884792626729</v>
      </c>
      <c r="E94" s="95">
        <f t="shared" si="24"/>
        <v>8610</v>
      </c>
      <c r="F94" s="98">
        <f t="shared" si="21"/>
        <v>717.5</v>
      </c>
      <c r="G94" s="97">
        <v>663</v>
      </c>
      <c r="H94" s="97">
        <f t="shared" si="22"/>
        <v>8738</v>
      </c>
      <c r="I94" s="99">
        <f t="shared" si="14"/>
        <v>728.16666666666663</v>
      </c>
      <c r="J94" s="41">
        <v>526</v>
      </c>
      <c r="K94" s="41">
        <v>137</v>
      </c>
      <c r="L94" s="42">
        <f t="shared" si="18"/>
        <v>0.79336349924585214</v>
      </c>
      <c r="M94" s="41">
        <f t="shared" si="15"/>
        <v>7108</v>
      </c>
      <c r="N94" s="88">
        <f t="shared" si="23"/>
        <v>0.81345845731288624</v>
      </c>
      <c r="O94" s="91">
        <v>623</v>
      </c>
      <c r="P94" s="91">
        <f t="shared" si="30"/>
        <v>97</v>
      </c>
      <c r="Q94" s="91">
        <f t="shared" si="34"/>
        <v>40</v>
      </c>
      <c r="R94" s="92">
        <f t="shared" si="31"/>
        <v>0.9396681749622926</v>
      </c>
      <c r="S94" s="93">
        <f t="shared" si="32"/>
        <v>8493</v>
      </c>
      <c r="T94" s="94">
        <f t="shared" si="33"/>
        <v>0.97196154726482031</v>
      </c>
    </row>
    <row r="95" spans="1:20" x14ac:dyDescent="0.3">
      <c r="A95" s="75">
        <v>44348</v>
      </c>
      <c r="B95" s="95">
        <v>740</v>
      </c>
      <c r="C95" s="95">
        <v>201</v>
      </c>
      <c r="D95" s="96">
        <f t="shared" si="16"/>
        <v>0.27162162162162162</v>
      </c>
      <c r="E95" s="95">
        <f t="shared" si="24"/>
        <v>8672</v>
      </c>
      <c r="F95" s="98">
        <f t="shared" si="21"/>
        <v>722.66666666666663</v>
      </c>
      <c r="G95" s="97">
        <v>749</v>
      </c>
      <c r="H95" s="97">
        <f t="shared" si="22"/>
        <v>8785</v>
      </c>
      <c r="I95" s="99">
        <f t="shared" si="14"/>
        <v>732.08333333333337</v>
      </c>
      <c r="J95" s="41">
        <v>613</v>
      </c>
      <c r="K95" s="41">
        <v>136</v>
      </c>
      <c r="L95" s="42">
        <f t="shared" si="18"/>
        <v>0.81842456608811753</v>
      </c>
      <c r="M95" s="41">
        <f t="shared" si="15"/>
        <v>7087</v>
      </c>
      <c r="N95" s="88">
        <f t="shared" si="23"/>
        <v>0.80671599317017639</v>
      </c>
      <c r="O95" s="91">
        <v>730</v>
      </c>
      <c r="P95" s="91">
        <f t="shared" si="30"/>
        <v>117</v>
      </c>
      <c r="Q95" s="91">
        <f t="shared" si="34"/>
        <v>19</v>
      </c>
      <c r="R95" s="92">
        <f t="shared" si="31"/>
        <v>0.97463284379172233</v>
      </c>
      <c r="S95" s="93">
        <f t="shared" si="32"/>
        <v>8521</v>
      </c>
      <c r="T95" s="94">
        <f t="shared" si="33"/>
        <v>0.96994877632327836</v>
      </c>
    </row>
    <row r="96" spans="1:20" x14ac:dyDescent="0.3">
      <c r="A96" s="75">
        <v>44378</v>
      </c>
      <c r="B96" s="95">
        <v>900</v>
      </c>
      <c r="C96" s="95">
        <v>198</v>
      </c>
      <c r="D96" s="96">
        <f t="shared" ref="D96:D101" si="35">C96/B96</f>
        <v>0.22</v>
      </c>
      <c r="E96" s="95">
        <f t="shared" ref="E96:E101" si="36">SUM(B85:B96)</f>
        <v>8544</v>
      </c>
      <c r="F96" s="98">
        <f t="shared" ref="F96:F101" si="37">AVERAGE(B85:B96)</f>
        <v>712</v>
      </c>
      <c r="G96" s="97">
        <v>923</v>
      </c>
      <c r="H96" s="97">
        <f t="shared" ref="H96:H102" si="38">SUM(G85:G96)</f>
        <v>8680</v>
      </c>
      <c r="I96" s="99">
        <f t="shared" ref="I96:I108" si="39">AVERAGE(G85:G96)</f>
        <v>723.33333333333337</v>
      </c>
      <c r="J96" s="41">
        <v>630</v>
      </c>
      <c r="K96" s="41">
        <v>293</v>
      </c>
      <c r="L96" s="42">
        <f t="shared" ref="L96:L101" si="40">J96/G96</f>
        <v>0.68255687973997836</v>
      </c>
      <c r="M96" s="41">
        <f t="shared" ref="M96:M101" si="41">SUM(J85:J96)</f>
        <v>6907</v>
      </c>
      <c r="N96" s="88">
        <f t="shared" ref="N96:N101" si="42">M96/H96</f>
        <v>0.79573732718894008</v>
      </c>
      <c r="O96" s="91">
        <v>836</v>
      </c>
      <c r="P96" s="91">
        <f t="shared" ref="P96:P101" si="43">O96-J96</f>
        <v>206</v>
      </c>
      <c r="Q96" s="91">
        <f t="shared" ref="Q96:Q101" si="44">G96-O96</f>
        <v>87</v>
      </c>
      <c r="R96" s="92">
        <f t="shared" ref="R96:R101" si="45">O96/G96</f>
        <v>0.90574214517876495</v>
      </c>
      <c r="S96" s="93">
        <f t="shared" ref="S96:S101" si="46">SUM(O85:O96)</f>
        <v>8339</v>
      </c>
      <c r="T96" s="94">
        <f t="shared" ref="T96:T101" si="47">S96/H96</f>
        <v>0.96071428571428574</v>
      </c>
    </row>
    <row r="97" spans="1:20" x14ac:dyDescent="0.3">
      <c r="A97" s="75">
        <v>44409</v>
      </c>
      <c r="B97" s="95">
        <v>796</v>
      </c>
      <c r="C97" s="95">
        <v>189</v>
      </c>
      <c r="D97" s="96">
        <f t="shared" si="35"/>
        <v>0.23743718592964824</v>
      </c>
      <c r="E97" s="95">
        <f t="shared" si="36"/>
        <v>8632</v>
      </c>
      <c r="F97" s="98">
        <f t="shared" si="37"/>
        <v>719.33333333333337</v>
      </c>
      <c r="G97" s="97">
        <v>814</v>
      </c>
      <c r="H97" s="97">
        <f t="shared" si="38"/>
        <v>8786</v>
      </c>
      <c r="I97" s="99">
        <f t="shared" si="39"/>
        <v>732.16666666666663</v>
      </c>
      <c r="J97" s="41">
        <v>723</v>
      </c>
      <c r="K97" s="41">
        <f t="shared" ref="K97:K102" si="48">G97-J97</f>
        <v>91</v>
      </c>
      <c r="L97" s="42">
        <f t="shared" si="40"/>
        <v>0.8882063882063882</v>
      </c>
      <c r="M97" s="41">
        <f t="shared" si="41"/>
        <v>7071</v>
      </c>
      <c r="N97" s="88">
        <f t="shared" si="42"/>
        <v>0.80480309583428178</v>
      </c>
      <c r="O97" s="91">
        <v>806</v>
      </c>
      <c r="P97" s="91">
        <f t="shared" si="43"/>
        <v>83</v>
      </c>
      <c r="Q97" s="91">
        <f t="shared" si="44"/>
        <v>8</v>
      </c>
      <c r="R97" s="92">
        <f t="shared" si="45"/>
        <v>0.9901719901719902</v>
      </c>
      <c r="S97" s="93">
        <f t="shared" si="46"/>
        <v>8457</v>
      </c>
      <c r="T97" s="94">
        <f t="shared" si="47"/>
        <v>0.96255406328249493</v>
      </c>
    </row>
    <row r="98" spans="1:20" x14ac:dyDescent="0.3">
      <c r="A98" s="75">
        <v>44440</v>
      </c>
      <c r="B98" s="95">
        <v>907</v>
      </c>
      <c r="C98" s="95">
        <v>268</v>
      </c>
      <c r="D98" s="96">
        <f t="shared" si="35"/>
        <v>0.29547960308710031</v>
      </c>
      <c r="E98" s="95">
        <f t="shared" si="36"/>
        <v>8709</v>
      </c>
      <c r="F98" s="98">
        <f t="shared" si="37"/>
        <v>725.75</v>
      </c>
      <c r="G98" s="97">
        <v>916</v>
      </c>
      <c r="H98" s="97">
        <f t="shared" si="38"/>
        <v>8846</v>
      </c>
      <c r="I98" s="99">
        <f t="shared" si="39"/>
        <v>737.16666666666663</v>
      </c>
      <c r="J98" s="41">
        <v>710</v>
      </c>
      <c r="K98" s="41">
        <f t="shared" si="48"/>
        <v>206</v>
      </c>
      <c r="L98" s="42">
        <f t="shared" si="40"/>
        <v>0.77510917030567683</v>
      </c>
      <c r="M98" s="41">
        <f t="shared" si="41"/>
        <v>7112</v>
      </c>
      <c r="N98" s="88">
        <f t="shared" si="42"/>
        <v>0.80397919963825459</v>
      </c>
      <c r="O98" s="91">
        <v>909</v>
      </c>
      <c r="P98" s="91">
        <f t="shared" si="43"/>
        <v>199</v>
      </c>
      <c r="Q98" s="91">
        <f t="shared" si="44"/>
        <v>7</v>
      </c>
      <c r="R98" s="92">
        <f t="shared" si="45"/>
        <v>0.99235807860262004</v>
      </c>
      <c r="S98" s="93">
        <f t="shared" si="46"/>
        <v>8512</v>
      </c>
      <c r="T98" s="94">
        <f t="shared" si="47"/>
        <v>0.96224282161428898</v>
      </c>
    </row>
    <row r="99" spans="1:20" x14ac:dyDescent="0.3">
      <c r="A99" s="75">
        <v>44470</v>
      </c>
      <c r="B99" s="95">
        <v>749</v>
      </c>
      <c r="C99" s="95">
        <v>239</v>
      </c>
      <c r="D99" s="96">
        <f t="shared" si="35"/>
        <v>0.31909212283044058</v>
      </c>
      <c r="E99" s="95">
        <f t="shared" si="36"/>
        <v>9068</v>
      </c>
      <c r="F99" s="98">
        <f t="shared" si="37"/>
        <v>755.66666666666663</v>
      </c>
      <c r="G99" s="97">
        <v>763</v>
      </c>
      <c r="H99" s="97">
        <f t="shared" si="38"/>
        <v>9213</v>
      </c>
      <c r="I99" s="99">
        <f t="shared" si="39"/>
        <v>767.75</v>
      </c>
      <c r="J99" s="41">
        <v>666</v>
      </c>
      <c r="K99" s="41">
        <f t="shared" si="48"/>
        <v>97</v>
      </c>
      <c r="L99" s="42">
        <f t="shared" si="40"/>
        <v>0.87287024901703802</v>
      </c>
      <c r="M99" s="41">
        <f t="shared" si="41"/>
        <v>7454</v>
      </c>
      <c r="N99" s="88">
        <f t="shared" si="42"/>
        <v>0.80907413437533915</v>
      </c>
      <c r="O99" s="91">
        <v>726</v>
      </c>
      <c r="P99" s="91">
        <f t="shared" si="43"/>
        <v>60</v>
      </c>
      <c r="Q99" s="91">
        <f t="shared" si="44"/>
        <v>37</v>
      </c>
      <c r="R99" s="92">
        <f t="shared" si="45"/>
        <v>0.95150720838794234</v>
      </c>
      <c r="S99" s="93">
        <f t="shared" si="46"/>
        <v>8848</v>
      </c>
      <c r="T99" s="94">
        <f t="shared" si="47"/>
        <v>0.96038206881580379</v>
      </c>
    </row>
    <row r="100" spans="1:20" x14ac:dyDescent="0.3">
      <c r="A100" s="75">
        <v>44501</v>
      </c>
      <c r="B100" s="95">
        <v>1123</v>
      </c>
      <c r="C100" s="95">
        <v>239</v>
      </c>
      <c r="D100" s="96">
        <f t="shared" si="35"/>
        <v>0.21282279608192342</v>
      </c>
      <c r="E100" s="95">
        <f t="shared" si="36"/>
        <v>9062</v>
      </c>
      <c r="F100" s="98">
        <f t="shared" si="37"/>
        <v>755.16666666666663</v>
      </c>
      <c r="G100" s="97">
        <v>1133</v>
      </c>
      <c r="H100" s="97">
        <f t="shared" si="38"/>
        <v>9202</v>
      </c>
      <c r="I100" s="99">
        <f t="shared" si="39"/>
        <v>766.83333333333337</v>
      </c>
      <c r="J100" s="41">
        <v>817</v>
      </c>
      <c r="K100" s="41">
        <f t="shared" si="48"/>
        <v>316</v>
      </c>
      <c r="L100" s="42">
        <f t="shared" si="40"/>
        <v>0.72109443954104147</v>
      </c>
      <c r="M100" s="41">
        <f t="shared" si="41"/>
        <v>7573</v>
      </c>
      <c r="N100" s="88">
        <f t="shared" si="42"/>
        <v>0.82297326668115622</v>
      </c>
      <c r="O100" s="91">
        <v>1127</v>
      </c>
      <c r="P100" s="91">
        <f t="shared" si="43"/>
        <v>310</v>
      </c>
      <c r="Q100" s="91">
        <f t="shared" si="44"/>
        <v>6</v>
      </c>
      <c r="R100" s="92">
        <f t="shared" si="45"/>
        <v>0.99470432480141213</v>
      </c>
      <c r="S100" s="93">
        <f t="shared" si="46"/>
        <v>8839</v>
      </c>
      <c r="T100" s="94">
        <f t="shared" si="47"/>
        <v>0.96055205390132581</v>
      </c>
    </row>
    <row r="101" spans="1:20" x14ac:dyDescent="0.3">
      <c r="A101" s="75">
        <v>44531</v>
      </c>
      <c r="B101" s="95">
        <v>540</v>
      </c>
      <c r="C101" s="95">
        <v>114</v>
      </c>
      <c r="D101" s="96">
        <f t="shared" si="35"/>
        <v>0.21111111111111111</v>
      </c>
      <c r="E101" s="95">
        <f t="shared" si="36"/>
        <v>9012</v>
      </c>
      <c r="F101" s="98">
        <f t="shared" si="37"/>
        <v>751</v>
      </c>
      <c r="G101" s="97">
        <v>544</v>
      </c>
      <c r="H101" s="97">
        <f t="shared" si="38"/>
        <v>9153</v>
      </c>
      <c r="I101" s="99">
        <f t="shared" si="39"/>
        <v>762.75</v>
      </c>
      <c r="J101" s="41">
        <v>495</v>
      </c>
      <c r="K101" s="41">
        <f t="shared" si="48"/>
        <v>49</v>
      </c>
      <c r="L101" s="42">
        <f t="shared" si="40"/>
        <v>0.90992647058823528</v>
      </c>
      <c r="M101" s="41">
        <f t="shared" si="41"/>
        <v>7592</v>
      </c>
      <c r="N101" s="88">
        <f t="shared" si="42"/>
        <v>0.82945482355511857</v>
      </c>
      <c r="O101" s="91">
        <v>516</v>
      </c>
      <c r="P101" s="91">
        <f t="shared" si="43"/>
        <v>21</v>
      </c>
      <c r="Q101" s="91">
        <f t="shared" si="44"/>
        <v>28</v>
      </c>
      <c r="R101" s="92">
        <f t="shared" si="45"/>
        <v>0.94852941176470584</v>
      </c>
      <c r="S101" s="93">
        <f t="shared" si="46"/>
        <v>8865</v>
      </c>
      <c r="T101" s="94">
        <f t="shared" si="47"/>
        <v>0.9685349065880039</v>
      </c>
    </row>
    <row r="102" spans="1:20" x14ac:dyDescent="0.3">
      <c r="A102" s="75">
        <v>44562</v>
      </c>
      <c r="B102" s="95">
        <v>545</v>
      </c>
      <c r="C102" s="95">
        <v>163</v>
      </c>
      <c r="D102" s="96">
        <f t="shared" ref="D102:D108" si="49">C102/B102</f>
        <v>0.29908256880733947</v>
      </c>
      <c r="E102" s="95">
        <f t="shared" ref="E102:E108" si="50">SUM(B91:B102)</f>
        <v>9126</v>
      </c>
      <c r="F102" s="98">
        <f t="shared" ref="F102:F108" si="51">AVERAGE(B91:B102)</f>
        <v>760.5</v>
      </c>
      <c r="G102" s="97">
        <v>556</v>
      </c>
      <c r="H102" s="97">
        <f t="shared" si="38"/>
        <v>9268</v>
      </c>
      <c r="I102" s="99">
        <f t="shared" si="39"/>
        <v>772.33333333333337</v>
      </c>
      <c r="J102" s="41">
        <v>358</v>
      </c>
      <c r="K102" s="41">
        <f t="shared" si="48"/>
        <v>198</v>
      </c>
      <c r="L102" s="42">
        <f t="shared" ref="L102:L108" si="52">J102/G102</f>
        <v>0.64388489208633093</v>
      </c>
      <c r="M102" s="41">
        <f t="shared" ref="M102:M108" si="53">SUM(J91:J102)</f>
        <v>7533</v>
      </c>
      <c r="N102" s="88">
        <f t="shared" ref="N102:N108" si="54">M102/H102</f>
        <v>0.81279671989641777</v>
      </c>
      <c r="O102" s="91">
        <v>517</v>
      </c>
      <c r="P102" s="91">
        <f t="shared" ref="P102:P108" si="55">O102-J102</f>
        <v>159</v>
      </c>
      <c r="Q102" s="91">
        <f>G102-O102</f>
        <v>39</v>
      </c>
      <c r="R102" s="92">
        <f t="shared" ref="R102:R108" si="56">O102/G102</f>
        <v>0.92985611510791366</v>
      </c>
      <c r="S102" s="93">
        <f t="shared" ref="S102:S108" si="57">SUM(O91:O102)</f>
        <v>8954</v>
      </c>
      <c r="T102" s="94">
        <f t="shared" ref="T102:T108" si="58">S102/H102</f>
        <v>0.96611998273629696</v>
      </c>
    </row>
    <row r="103" spans="1:20" x14ac:dyDescent="0.3">
      <c r="A103" s="75">
        <v>44593</v>
      </c>
      <c r="B103" s="95">
        <v>963</v>
      </c>
      <c r="C103" s="95">
        <v>163</v>
      </c>
      <c r="D103" s="96">
        <f t="shared" si="49"/>
        <v>0.16926272066458983</v>
      </c>
      <c r="E103" s="95">
        <f t="shared" si="50"/>
        <v>9653</v>
      </c>
      <c r="F103" s="98">
        <f t="shared" si="51"/>
        <v>804.41666666666663</v>
      </c>
      <c r="G103" s="97">
        <v>975</v>
      </c>
      <c r="H103" s="97">
        <f t="shared" ref="H103:H108" si="59">SUM(G92:G103)</f>
        <v>9806</v>
      </c>
      <c r="I103" s="99">
        <f t="shared" si="39"/>
        <v>817.16666666666663</v>
      </c>
      <c r="J103" s="41">
        <v>875</v>
      </c>
      <c r="K103" s="41">
        <f t="shared" ref="K103:K108" si="60">G103-J103</f>
        <v>100</v>
      </c>
      <c r="L103" s="42">
        <f t="shared" si="52"/>
        <v>0.89743589743589747</v>
      </c>
      <c r="M103" s="41">
        <f t="shared" si="53"/>
        <v>7973</v>
      </c>
      <c r="N103" s="88">
        <f t="shared" si="54"/>
        <v>0.81307362839078112</v>
      </c>
      <c r="O103" s="91">
        <v>915</v>
      </c>
      <c r="P103" s="91">
        <f t="shared" si="55"/>
        <v>40</v>
      </c>
      <c r="Q103" s="91">
        <f>G103-O103</f>
        <v>60</v>
      </c>
      <c r="R103" s="92">
        <f t="shared" si="56"/>
        <v>0.93846153846153846</v>
      </c>
      <c r="S103" s="93">
        <f t="shared" si="57"/>
        <v>9432</v>
      </c>
      <c r="T103" s="94">
        <f t="shared" si="58"/>
        <v>0.96186008566183967</v>
      </c>
    </row>
    <row r="104" spans="1:20" x14ac:dyDescent="0.3">
      <c r="A104" s="75">
        <v>44621</v>
      </c>
      <c r="B104" s="95">
        <v>1160</v>
      </c>
      <c r="C104" s="95">
        <v>435</v>
      </c>
      <c r="D104" s="96">
        <f t="shared" si="49"/>
        <v>0.375</v>
      </c>
      <c r="E104" s="95">
        <f t="shared" si="50"/>
        <v>10091</v>
      </c>
      <c r="F104" s="98">
        <f t="shared" si="51"/>
        <v>840.91666666666663</v>
      </c>
      <c r="G104" s="97">
        <v>1165</v>
      </c>
      <c r="H104" s="97">
        <f t="shared" si="59"/>
        <v>10233</v>
      </c>
      <c r="I104" s="99">
        <f t="shared" si="39"/>
        <v>852.75</v>
      </c>
      <c r="J104" s="41">
        <v>1074</v>
      </c>
      <c r="K104" s="41">
        <f t="shared" si="60"/>
        <v>91</v>
      </c>
      <c r="L104" s="42">
        <f t="shared" si="52"/>
        <v>0.92188841201716742</v>
      </c>
      <c r="M104" s="41">
        <f t="shared" si="53"/>
        <v>8400</v>
      </c>
      <c r="N104" s="88">
        <f t="shared" si="54"/>
        <v>0.82087364409264141</v>
      </c>
      <c r="O104" s="91">
        <v>1161</v>
      </c>
      <c r="P104" s="91">
        <f t="shared" si="55"/>
        <v>87</v>
      </c>
      <c r="Q104" s="91">
        <f>G104-O104</f>
        <v>4</v>
      </c>
      <c r="R104" s="92">
        <f t="shared" si="56"/>
        <v>0.99656652360515019</v>
      </c>
      <c r="S104" s="93">
        <f t="shared" si="57"/>
        <v>9876</v>
      </c>
      <c r="T104" s="94">
        <f t="shared" si="58"/>
        <v>0.96511287012606273</v>
      </c>
    </row>
    <row r="105" spans="1:20" x14ac:dyDescent="0.3">
      <c r="A105" s="75">
        <v>44652</v>
      </c>
      <c r="B105" s="95">
        <v>1019</v>
      </c>
      <c r="C105" s="95">
        <v>351</v>
      </c>
      <c r="D105" s="96">
        <f t="shared" si="49"/>
        <v>0.34445534838076547</v>
      </c>
      <c r="E105" s="95">
        <f t="shared" si="50"/>
        <v>10093</v>
      </c>
      <c r="F105" s="98">
        <f t="shared" si="51"/>
        <v>841.08333333333337</v>
      </c>
      <c r="G105" s="97">
        <v>1039</v>
      </c>
      <c r="H105" s="97">
        <f t="shared" si="59"/>
        <v>10240</v>
      </c>
      <c r="I105" s="99">
        <f t="shared" si="39"/>
        <v>853.33333333333337</v>
      </c>
      <c r="J105" s="41">
        <v>935</v>
      </c>
      <c r="K105" s="41">
        <f t="shared" si="60"/>
        <v>104</v>
      </c>
      <c r="L105" s="42">
        <f t="shared" si="52"/>
        <v>0.89990375360923969</v>
      </c>
      <c r="M105" s="41">
        <f t="shared" si="53"/>
        <v>8422</v>
      </c>
      <c r="N105" s="88">
        <f t="shared" si="54"/>
        <v>0.82246093750000004</v>
      </c>
      <c r="O105" s="91">
        <v>1016</v>
      </c>
      <c r="P105" s="91">
        <f t="shared" si="55"/>
        <v>81</v>
      </c>
      <c r="Q105" s="91">
        <f>G105-O105</f>
        <v>23</v>
      </c>
      <c r="R105" s="92">
        <f t="shared" si="56"/>
        <v>0.97786333012512028</v>
      </c>
      <c r="S105" s="93">
        <f t="shared" si="57"/>
        <v>9882</v>
      </c>
      <c r="T105" s="94">
        <f t="shared" si="58"/>
        <v>0.96503906250000004</v>
      </c>
    </row>
    <row r="106" spans="1:20" x14ac:dyDescent="0.3">
      <c r="A106" s="75">
        <v>44682</v>
      </c>
      <c r="B106" s="95">
        <v>631</v>
      </c>
      <c r="C106" s="95">
        <v>238</v>
      </c>
      <c r="D106" s="96">
        <f t="shared" si="49"/>
        <v>0.37717908082408874</v>
      </c>
      <c r="E106" s="95">
        <f t="shared" si="50"/>
        <v>10073</v>
      </c>
      <c r="F106" s="98">
        <f t="shared" si="51"/>
        <v>839.41666666666663</v>
      </c>
      <c r="G106" s="97">
        <v>1040</v>
      </c>
      <c r="H106" s="97">
        <f t="shared" si="59"/>
        <v>10617</v>
      </c>
      <c r="I106" s="99">
        <f t="shared" si="39"/>
        <v>884.75</v>
      </c>
      <c r="J106" s="41">
        <v>523</v>
      </c>
      <c r="K106" s="41">
        <f t="shared" si="60"/>
        <v>517</v>
      </c>
      <c r="L106" s="42">
        <f t="shared" si="52"/>
        <v>0.50288461538461537</v>
      </c>
      <c r="M106" s="41">
        <f t="shared" si="53"/>
        <v>8419</v>
      </c>
      <c r="N106" s="88">
        <f t="shared" si="54"/>
        <v>0.79297353301309226</v>
      </c>
      <c r="O106" s="91">
        <v>627</v>
      </c>
      <c r="P106" s="91">
        <f t="shared" si="55"/>
        <v>104</v>
      </c>
      <c r="Q106" s="91">
        <v>13</v>
      </c>
      <c r="R106" s="92">
        <f t="shared" si="56"/>
        <v>0.60288461538461535</v>
      </c>
      <c r="S106" s="93">
        <f t="shared" si="57"/>
        <v>9886</v>
      </c>
      <c r="T106" s="94">
        <f t="shared" si="58"/>
        <v>0.93114815861354427</v>
      </c>
    </row>
    <row r="107" spans="1:20" x14ac:dyDescent="0.3">
      <c r="A107" s="75">
        <v>44713</v>
      </c>
      <c r="B107" s="95">
        <v>1342</v>
      </c>
      <c r="C107" s="95">
        <v>345</v>
      </c>
      <c r="D107" s="96">
        <f t="shared" si="49"/>
        <v>0.25707898658718331</v>
      </c>
      <c r="E107" s="95">
        <f t="shared" si="50"/>
        <v>10675</v>
      </c>
      <c r="F107" s="98">
        <f t="shared" si="51"/>
        <v>889.58333333333337</v>
      </c>
      <c r="G107" s="97">
        <v>1361</v>
      </c>
      <c r="H107" s="97">
        <f t="shared" si="59"/>
        <v>11229</v>
      </c>
      <c r="I107" s="99">
        <f t="shared" si="39"/>
        <v>935.75</v>
      </c>
      <c r="J107" s="41">
        <v>1117</v>
      </c>
      <c r="K107" s="41">
        <f t="shared" si="60"/>
        <v>244</v>
      </c>
      <c r="L107" s="42">
        <f t="shared" si="52"/>
        <v>0.82072005878030863</v>
      </c>
      <c r="M107" s="41">
        <f t="shared" si="53"/>
        <v>8923</v>
      </c>
      <c r="N107" s="88">
        <f t="shared" si="54"/>
        <v>0.79463888146762851</v>
      </c>
      <c r="O107" s="91">
        <v>1316</v>
      </c>
      <c r="P107" s="91">
        <f t="shared" si="55"/>
        <v>199</v>
      </c>
      <c r="Q107" s="91">
        <v>45</v>
      </c>
      <c r="R107" s="92">
        <f t="shared" si="56"/>
        <v>0.96693607641440116</v>
      </c>
      <c r="S107" s="93">
        <f t="shared" si="57"/>
        <v>10472</v>
      </c>
      <c r="T107" s="94">
        <f t="shared" si="58"/>
        <v>0.93258527028230476</v>
      </c>
    </row>
    <row r="108" spans="1:20" x14ac:dyDescent="0.3">
      <c r="A108" s="75">
        <v>44743</v>
      </c>
      <c r="B108" s="95">
        <v>1240</v>
      </c>
      <c r="C108" s="95">
        <v>260</v>
      </c>
      <c r="D108" s="96">
        <f t="shared" si="49"/>
        <v>0.20967741935483872</v>
      </c>
      <c r="E108" s="95">
        <f t="shared" si="50"/>
        <v>11015</v>
      </c>
      <c r="F108" s="98">
        <f t="shared" si="51"/>
        <v>917.91666666666663</v>
      </c>
      <c r="G108" s="97">
        <v>1253</v>
      </c>
      <c r="H108" s="97">
        <f t="shared" si="59"/>
        <v>11559</v>
      </c>
      <c r="I108" s="99">
        <f t="shared" si="39"/>
        <v>963.25</v>
      </c>
      <c r="J108" s="41">
        <v>988</v>
      </c>
      <c r="K108" s="41">
        <f t="shared" si="60"/>
        <v>265</v>
      </c>
      <c r="L108" s="42">
        <f t="shared" si="52"/>
        <v>0.7885075818036712</v>
      </c>
      <c r="M108" s="41">
        <f t="shared" si="53"/>
        <v>9281</v>
      </c>
      <c r="N108" s="88">
        <f t="shared" si="54"/>
        <v>0.80292412838480842</v>
      </c>
      <c r="O108" s="91">
        <v>1184</v>
      </c>
      <c r="P108" s="91">
        <f t="shared" si="55"/>
        <v>196</v>
      </c>
      <c r="Q108" s="91">
        <v>69</v>
      </c>
      <c r="R108" s="92">
        <f t="shared" si="56"/>
        <v>0.94493216280925774</v>
      </c>
      <c r="S108" s="93">
        <f t="shared" si="57"/>
        <v>10820</v>
      </c>
      <c r="T108" s="94">
        <f t="shared" si="58"/>
        <v>0.93606713383510687</v>
      </c>
    </row>
    <row r="109" spans="1:20" x14ac:dyDescent="0.3">
      <c r="A109" s="75">
        <v>44774</v>
      </c>
      <c r="B109" s="95">
        <v>1408</v>
      </c>
      <c r="C109" s="95">
        <v>492</v>
      </c>
      <c r="D109" s="96">
        <f t="shared" ref="D109" si="61">C109/B109</f>
        <v>0.34943181818181818</v>
      </c>
      <c r="E109" s="95">
        <f t="shared" ref="E109" si="62">SUM(B98:B109)</f>
        <v>11627</v>
      </c>
      <c r="F109" s="98">
        <f t="shared" ref="F109" si="63">AVERAGE(B98:B109)</f>
        <v>968.91666666666663</v>
      </c>
      <c r="G109" s="97">
        <v>1427</v>
      </c>
      <c r="H109" s="97">
        <f t="shared" ref="H109" si="64">SUM(G98:G109)</f>
        <v>12172</v>
      </c>
      <c r="I109" s="99">
        <f t="shared" ref="I109" si="65">AVERAGE(G98:G109)</f>
        <v>1014.3333333333334</v>
      </c>
      <c r="J109" s="41">
        <v>1179</v>
      </c>
      <c r="K109" s="41">
        <f t="shared" ref="K109" si="66">G109-J109</f>
        <v>248</v>
      </c>
      <c r="L109" s="42">
        <f t="shared" ref="L109" si="67">J109/G109</f>
        <v>0.82620882971268395</v>
      </c>
      <c r="M109" s="41">
        <f t="shared" ref="M109" si="68">SUM(J98:J109)</f>
        <v>9737</v>
      </c>
      <c r="N109" s="88">
        <f t="shared" ref="N109" si="69">M109/H109</f>
        <v>0.7999507065395991</v>
      </c>
      <c r="O109" s="91">
        <v>1349</v>
      </c>
      <c r="P109" s="91">
        <f t="shared" ref="P109" si="70">O109-J109</f>
        <v>170</v>
      </c>
      <c r="Q109" s="91">
        <v>78</v>
      </c>
      <c r="R109" s="92">
        <f t="shared" ref="R109" si="71">O109/G109</f>
        <v>0.9453398738612474</v>
      </c>
      <c r="S109" s="93">
        <f t="shared" ref="S109" si="72">SUM(O98:O109)</f>
        <v>11363</v>
      </c>
      <c r="T109" s="94">
        <f t="shared" ref="T109" si="73">S109/H109</f>
        <v>0.93353598422609263</v>
      </c>
    </row>
    <row r="110" spans="1:20" x14ac:dyDescent="0.3">
      <c r="A110" s="75">
        <v>44805</v>
      </c>
      <c r="B110" s="95">
        <v>1085</v>
      </c>
      <c r="C110" s="95">
        <v>388</v>
      </c>
      <c r="D110" s="96">
        <f t="shared" ref="D110" si="74">C110/B110</f>
        <v>0.35760368663594472</v>
      </c>
      <c r="E110" s="95">
        <f t="shared" ref="E110" si="75">SUM(B99:B110)</f>
        <v>11805</v>
      </c>
      <c r="F110" s="98">
        <f t="shared" ref="F110" si="76">AVERAGE(B99:B110)</f>
        <v>983.75</v>
      </c>
      <c r="G110" s="97">
        <v>1097</v>
      </c>
      <c r="H110" s="97">
        <f t="shared" ref="H110" si="77">SUM(G99:G110)</f>
        <v>12353</v>
      </c>
      <c r="I110" s="99">
        <f t="shared" ref="I110" si="78">AVERAGE(G99:G110)</f>
        <v>1029.4166666666667</v>
      </c>
      <c r="J110" s="41">
        <v>895</v>
      </c>
      <c r="K110" s="41">
        <f t="shared" ref="K110" si="79">G110-J110</f>
        <v>202</v>
      </c>
      <c r="L110" s="42">
        <f t="shared" ref="L110" si="80">J110/G110</f>
        <v>0.8158614402917046</v>
      </c>
      <c r="M110" s="41">
        <f t="shared" ref="M110" si="81">SUM(J99:J110)</f>
        <v>9922</v>
      </c>
      <c r="N110" s="88">
        <f t="shared" ref="N110" si="82">M110/H110</f>
        <v>0.80320569902048089</v>
      </c>
      <c r="O110" s="91">
        <v>1049</v>
      </c>
      <c r="P110" s="91">
        <f t="shared" ref="P110" si="83">O110-J110</f>
        <v>154</v>
      </c>
      <c r="Q110" s="91">
        <v>48</v>
      </c>
      <c r="R110" s="92">
        <f t="shared" ref="R110" si="84">O110/G110</f>
        <v>0.95624430264357341</v>
      </c>
      <c r="S110" s="93">
        <f t="shared" ref="S110" si="85">SUM(O99:O110)</f>
        <v>11503</v>
      </c>
      <c r="T110" s="94">
        <f t="shared" ref="T110" si="86">S110/H110</f>
        <v>0.93119080385331499</v>
      </c>
    </row>
    <row r="111" spans="1:20" x14ac:dyDescent="0.3">
      <c r="A111" s="75">
        <v>44835</v>
      </c>
      <c r="B111" s="95">
        <v>1023</v>
      </c>
      <c r="C111" s="95">
        <v>254</v>
      </c>
      <c r="D111" s="96">
        <f t="shared" ref="D111" si="87">C111/B111</f>
        <v>0.24828934506353861</v>
      </c>
      <c r="E111" s="95">
        <f t="shared" ref="E111" si="88">SUM(B100:B111)</f>
        <v>12079</v>
      </c>
      <c r="F111" s="98">
        <f t="shared" ref="F111" si="89">AVERAGE(B100:B111)</f>
        <v>1006.5833333333334</v>
      </c>
      <c r="G111" s="97">
        <v>1028</v>
      </c>
      <c r="H111" s="97">
        <f t="shared" ref="H111" si="90">SUM(G100:G111)</f>
        <v>12618</v>
      </c>
      <c r="I111" s="99">
        <f t="shared" ref="I111" si="91">AVERAGE(G100:G111)</f>
        <v>1051.5</v>
      </c>
      <c r="J111" s="41">
        <v>858</v>
      </c>
      <c r="K111" s="41">
        <f t="shared" ref="K111" si="92">G111-J111</f>
        <v>170</v>
      </c>
      <c r="L111" s="42">
        <f t="shared" ref="L111" si="93">J111/G111</f>
        <v>0.83463035019455256</v>
      </c>
      <c r="M111" s="41">
        <f t="shared" ref="M111" si="94">SUM(J100:J111)</f>
        <v>10114</v>
      </c>
      <c r="N111" s="88">
        <f t="shared" ref="N111" si="95">M111/H111</f>
        <v>0.80155333650340788</v>
      </c>
      <c r="O111" s="91">
        <v>1003</v>
      </c>
      <c r="P111" s="91">
        <f t="shared" ref="P111" si="96">O111-J111</f>
        <v>145</v>
      </c>
      <c r="Q111" s="91">
        <v>25</v>
      </c>
      <c r="R111" s="92">
        <f t="shared" ref="R111" si="97">O111/G111</f>
        <v>0.97568093385214005</v>
      </c>
      <c r="S111" s="93">
        <f t="shared" ref="S111" si="98">SUM(O100:O111)</f>
        <v>11780</v>
      </c>
      <c r="T111" s="94">
        <f t="shared" ref="T111" si="99">S111/H111</f>
        <v>0.93358693929307335</v>
      </c>
    </row>
    <row r="112" spans="1:20" x14ac:dyDescent="0.3">
      <c r="A112" s="75">
        <v>44866</v>
      </c>
      <c r="B112" s="95">
        <v>1063</v>
      </c>
      <c r="C112" s="95">
        <v>261</v>
      </c>
      <c r="D112" s="96">
        <f t="shared" ref="D112" si="100">C112/B112</f>
        <v>0.24553151458137348</v>
      </c>
      <c r="E112" s="95">
        <f t="shared" ref="E112" si="101">SUM(B101:B112)</f>
        <v>12019</v>
      </c>
      <c r="F112" s="98">
        <f t="shared" ref="F112" si="102">AVERAGE(B101:B112)</f>
        <v>1001.5833333333334</v>
      </c>
      <c r="G112" s="97">
        <v>1084</v>
      </c>
      <c r="H112" s="97">
        <f t="shared" ref="H112" si="103">SUM(G101:G112)</f>
        <v>12569</v>
      </c>
      <c r="I112" s="99">
        <f t="shared" ref="I112" si="104">AVERAGE(G101:G112)</f>
        <v>1047.4166666666667</v>
      </c>
      <c r="J112" s="41">
        <v>827</v>
      </c>
      <c r="K112" s="41">
        <f t="shared" ref="K112" si="105">G112-J112</f>
        <v>257</v>
      </c>
      <c r="L112" s="42">
        <f t="shared" ref="L112" si="106">J112/G112</f>
        <v>0.76291512915129156</v>
      </c>
      <c r="M112" s="41">
        <f t="shared" ref="M112" si="107">SUM(J101:J112)</f>
        <v>10124</v>
      </c>
      <c r="N112" s="88">
        <f t="shared" ref="N112" si="108">M112/H112</f>
        <v>0.80547378470840958</v>
      </c>
      <c r="O112" s="91">
        <v>1072</v>
      </c>
      <c r="P112" s="91">
        <f t="shared" ref="P112" si="109">O112-J112</f>
        <v>245</v>
      </c>
      <c r="Q112" s="91">
        <v>12</v>
      </c>
      <c r="R112" s="92">
        <f t="shared" ref="R112" si="110">O112/G112</f>
        <v>0.98892988929889303</v>
      </c>
      <c r="S112" s="93">
        <f t="shared" ref="S112" si="111">SUM(O101:O112)</f>
        <v>11725</v>
      </c>
      <c r="T112" s="94">
        <f t="shared" ref="T112" si="112">S112/H112</f>
        <v>0.93285066433288244</v>
      </c>
    </row>
    <row r="113" spans="1:20" x14ac:dyDescent="0.3">
      <c r="A113" s="75">
        <v>44896</v>
      </c>
      <c r="B113" s="95">
        <v>1595</v>
      </c>
      <c r="C113" s="95">
        <v>360</v>
      </c>
      <c r="D113" s="96">
        <f t="shared" ref="D113:D114" si="113">C113/B113</f>
        <v>0.22570532915360503</v>
      </c>
      <c r="E113" s="95">
        <f t="shared" ref="E113:E114" si="114">SUM(B102:B113)</f>
        <v>13074</v>
      </c>
      <c r="F113" s="98">
        <f t="shared" ref="F113:F114" si="115">AVERAGE(B102:B113)</f>
        <v>1089.5</v>
      </c>
      <c r="G113" s="97">
        <v>1608</v>
      </c>
      <c r="H113" s="97">
        <f t="shared" ref="H113:H114" si="116">SUM(G102:G113)</f>
        <v>13633</v>
      </c>
      <c r="I113" s="99">
        <f t="shared" ref="I113:I114" si="117">AVERAGE(G102:G113)</f>
        <v>1136.0833333333333</v>
      </c>
      <c r="J113" s="41">
        <v>1389</v>
      </c>
      <c r="K113" s="41">
        <f t="shared" ref="K113:K114" si="118">G113-J113</f>
        <v>219</v>
      </c>
      <c r="L113" s="42">
        <f t="shared" ref="L113:L114" si="119">J113/G113</f>
        <v>0.86380597014925375</v>
      </c>
      <c r="M113" s="41">
        <f t="shared" ref="M113:M114" si="120">SUM(J102:J113)</f>
        <v>11018</v>
      </c>
      <c r="N113" s="88">
        <f t="shared" ref="N113:N114" si="121">M113/H113</f>
        <v>0.80818601921807376</v>
      </c>
      <c r="O113" s="91">
        <v>1590</v>
      </c>
      <c r="P113" s="91">
        <f t="shared" ref="P113:P114" si="122">O113-J113</f>
        <v>201</v>
      </c>
      <c r="Q113" s="91">
        <v>18</v>
      </c>
      <c r="R113" s="92">
        <f t="shared" ref="R113:R114" si="123">O113/G113</f>
        <v>0.98880597014925375</v>
      </c>
      <c r="S113" s="93">
        <f t="shared" ref="S113:S114" si="124">SUM(O102:O113)</f>
        <v>12799</v>
      </c>
      <c r="T113" s="94">
        <f t="shared" ref="T113:T114" si="125">S113/H113</f>
        <v>0.93882491014450231</v>
      </c>
    </row>
    <row r="114" spans="1:20" x14ac:dyDescent="0.3">
      <c r="A114" s="75">
        <v>44927</v>
      </c>
      <c r="B114" s="95">
        <v>875</v>
      </c>
      <c r="C114" s="95">
        <v>182</v>
      </c>
      <c r="D114" s="96">
        <f t="shared" si="113"/>
        <v>0.20799999999999999</v>
      </c>
      <c r="E114" s="95">
        <f t="shared" si="114"/>
        <v>13404</v>
      </c>
      <c r="F114" s="98">
        <f t="shared" si="115"/>
        <v>1117</v>
      </c>
      <c r="G114" s="97">
        <v>849</v>
      </c>
      <c r="H114" s="97">
        <f t="shared" si="116"/>
        <v>13926</v>
      </c>
      <c r="I114" s="99">
        <f t="shared" si="117"/>
        <v>1160.5</v>
      </c>
      <c r="J114" s="41">
        <v>680</v>
      </c>
      <c r="K114" s="41">
        <f t="shared" si="118"/>
        <v>169</v>
      </c>
      <c r="L114" s="42">
        <f t="shared" si="119"/>
        <v>0.800942285041225</v>
      </c>
      <c r="M114" s="41">
        <f t="shared" si="120"/>
        <v>11340</v>
      </c>
      <c r="N114" s="88">
        <f t="shared" si="121"/>
        <v>0.81430417923308918</v>
      </c>
      <c r="O114" s="91">
        <v>797</v>
      </c>
      <c r="P114" s="91">
        <f t="shared" si="122"/>
        <v>117</v>
      </c>
      <c r="Q114" s="91">
        <v>97</v>
      </c>
      <c r="R114" s="92">
        <f t="shared" si="123"/>
        <v>0.93875147232037692</v>
      </c>
      <c r="S114" s="93">
        <f t="shared" si="124"/>
        <v>13079</v>
      </c>
      <c r="T114" s="94">
        <f t="shared" si="125"/>
        <v>0.93917851500789884</v>
      </c>
    </row>
    <row r="115" spans="1:20" x14ac:dyDescent="0.3">
      <c r="A115" s="75">
        <v>44958</v>
      </c>
      <c r="B115" s="95">
        <v>1208</v>
      </c>
      <c r="C115" s="95">
        <v>536</v>
      </c>
      <c r="D115" s="96">
        <f t="shared" ref="D115" si="126">C115/B115</f>
        <v>0.44370860927152317</v>
      </c>
      <c r="E115" s="95">
        <f t="shared" ref="E115" si="127">SUM(B104:B115)</f>
        <v>13649</v>
      </c>
      <c r="F115" s="98">
        <f t="shared" ref="F115" si="128">AVERAGE(B104:B115)</f>
        <v>1137.4166666666667</v>
      </c>
      <c r="G115" s="97">
        <v>1340</v>
      </c>
      <c r="H115" s="97">
        <f t="shared" ref="H115" si="129">SUM(G104:G115)</f>
        <v>14291</v>
      </c>
      <c r="I115" s="99">
        <f t="shared" ref="I115" si="130">AVERAGE(G104:G115)</f>
        <v>1190.9166666666667</v>
      </c>
      <c r="J115" s="41">
        <v>904</v>
      </c>
      <c r="K115" s="41">
        <f t="shared" ref="K115" si="131">G115-J115</f>
        <v>436</v>
      </c>
      <c r="L115" s="42">
        <f t="shared" ref="L115" si="132">J115/G115</f>
        <v>0.67462686567164176</v>
      </c>
      <c r="M115" s="41">
        <f t="shared" ref="M115" si="133">SUM(J104:J115)</f>
        <v>11369</v>
      </c>
      <c r="N115" s="88">
        <f t="shared" ref="N115" si="134">M115/H115</f>
        <v>0.79553565180883068</v>
      </c>
      <c r="O115" s="91">
        <v>1194</v>
      </c>
      <c r="P115" s="91">
        <f t="shared" ref="P115" si="135">O115-J115</f>
        <v>290</v>
      </c>
      <c r="Q115" s="91">
        <v>21</v>
      </c>
      <c r="R115" s="92">
        <f t="shared" ref="R115" si="136">O115/G115</f>
        <v>0.89104477611940303</v>
      </c>
      <c r="S115" s="93">
        <f t="shared" ref="S115" si="137">SUM(O104:O115)</f>
        <v>13358</v>
      </c>
      <c r="T115" s="94">
        <f t="shared" ref="T115" si="138">S115/H115</f>
        <v>0.93471415576236794</v>
      </c>
    </row>
    <row r="116" spans="1:20" x14ac:dyDescent="0.3">
      <c r="A116" s="75">
        <v>44986</v>
      </c>
      <c r="B116" s="95">
        <v>1589</v>
      </c>
      <c r="C116" s="95">
        <v>449</v>
      </c>
      <c r="D116" s="96">
        <f t="shared" ref="D116" si="139">C116/B116</f>
        <v>0.28256765261170547</v>
      </c>
      <c r="E116" s="95">
        <f t="shared" ref="E116" si="140">SUM(B105:B116)</f>
        <v>14078</v>
      </c>
      <c r="F116" s="98">
        <f t="shared" ref="F116" si="141">AVERAGE(B105:B116)</f>
        <v>1173.1666666666667</v>
      </c>
      <c r="G116" s="97">
        <v>1605</v>
      </c>
      <c r="H116" s="97">
        <f t="shared" ref="H116" si="142">SUM(G105:G116)</f>
        <v>14731</v>
      </c>
      <c r="I116" s="99">
        <f t="shared" ref="I116" si="143">AVERAGE(G105:G116)</f>
        <v>1227.5833333333333</v>
      </c>
      <c r="J116" s="41">
        <v>1461</v>
      </c>
      <c r="K116" s="41">
        <f t="shared" ref="K116" si="144">G116-J116</f>
        <v>144</v>
      </c>
      <c r="L116" s="42">
        <f t="shared" ref="L116" si="145">J116/G116</f>
        <v>0.91028037383177574</v>
      </c>
      <c r="M116" s="41">
        <f t="shared" ref="M116" si="146">SUM(J105:J116)</f>
        <v>11756</v>
      </c>
      <c r="N116" s="88">
        <f t="shared" ref="N116" si="147">M116/H116</f>
        <v>0.79804493924377162</v>
      </c>
      <c r="O116" s="91">
        <v>1561</v>
      </c>
      <c r="P116" s="91">
        <f t="shared" ref="P116" si="148">O116-J116</f>
        <v>100</v>
      </c>
      <c r="Q116" s="91">
        <v>44</v>
      </c>
      <c r="R116" s="92">
        <f t="shared" ref="R116" si="149">O116/G116</f>
        <v>0.97258566978193151</v>
      </c>
      <c r="S116" s="93">
        <f t="shared" ref="S116" si="150">SUM(O105:O116)</f>
        <v>13758</v>
      </c>
      <c r="T116" s="94">
        <f t="shared" ref="T116" si="151">S116/H116</f>
        <v>0.93394881542325703</v>
      </c>
    </row>
    <row r="117" spans="1:20" x14ac:dyDescent="0.3">
      <c r="A117" s="75">
        <v>45017</v>
      </c>
      <c r="B117" s="95">
        <v>951</v>
      </c>
      <c r="C117" s="95">
        <v>261</v>
      </c>
      <c r="D117" s="96">
        <f t="shared" ref="D117" si="152">C117/B117</f>
        <v>0.27444794952681389</v>
      </c>
      <c r="E117" s="95">
        <f t="shared" ref="E117" si="153">SUM(B106:B117)</f>
        <v>14010</v>
      </c>
      <c r="F117" s="98">
        <f t="shared" ref="F117" si="154">AVERAGE(B106:B117)</f>
        <v>1167.5</v>
      </c>
      <c r="G117" s="97">
        <v>955</v>
      </c>
      <c r="H117" s="97">
        <f t="shared" ref="H117" si="155">SUM(G106:G117)</f>
        <v>14647</v>
      </c>
      <c r="I117" s="99">
        <f t="shared" ref="I117" si="156">AVERAGE(G106:G117)</f>
        <v>1220.5833333333333</v>
      </c>
      <c r="J117" s="41">
        <v>830</v>
      </c>
      <c r="K117" s="41">
        <f t="shared" ref="K117" si="157">G117-J117</f>
        <v>125</v>
      </c>
      <c r="L117" s="42">
        <f t="shared" ref="L117" si="158">J117/G117</f>
        <v>0.86910994764397909</v>
      </c>
      <c r="M117" s="41">
        <f t="shared" ref="M117" si="159">SUM(J106:J117)</f>
        <v>11651</v>
      </c>
      <c r="N117" s="88">
        <f t="shared" ref="N117" si="160">M117/H117</f>
        <v>0.79545299378712364</v>
      </c>
      <c r="O117" s="91">
        <v>955</v>
      </c>
      <c r="P117" s="91">
        <f t="shared" ref="P117" si="161">O117-J117</f>
        <v>125</v>
      </c>
      <c r="Q117" s="91">
        <v>0</v>
      </c>
      <c r="R117" s="92">
        <f t="shared" ref="R117" si="162">O117/G117</f>
        <v>1</v>
      </c>
      <c r="S117" s="93">
        <f t="shared" ref="S117" si="163">SUM(O106:O117)</f>
        <v>13697</v>
      </c>
      <c r="T117" s="94">
        <f t="shared" ref="T117" si="164">S117/H117</f>
        <v>0.93514030176828022</v>
      </c>
    </row>
    <row r="118" spans="1:20" x14ac:dyDescent="0.3">
      <c r="A118" s="75">
        <v>45047</v>
      </c>
      <c r="B118" s="95">
        <v>1435</v>
      </c>
      <c r="C118" s="95">
        <v>425</v>
      </c>
      <c r="D118" s="96">
        <f t="shared" ref="D118" si="165">C118/B118</f>
        <v>0.29616724738675959</v>
      </c>
      <c r="E118" s="95">
        <f t="shared" ref="E118" si="166">SUM(B107:B118)</f>
        <v>14814</v>
      </c>
      <c r="F118" s="98">
        <f t="shared" ref="F118" si="167">AVERAGE(B107:B118)</f>
        <v>1234.5</v>
      </c>
      <c r="G118" s="97">
        <v>1449</v>
      </c>
      <c r="H118" s="97">
        <f t="shared" ref="H118" si="168">SUM(G107:G118)</f>
        <v>15056</v>
      </c>
      <c r="I118" s="99">
        <f t="shared" ref="I118" si="169">AVERAGE(G107:G118)</f>
        <v>1254.6666666666667</v>
      </c>
      <c r="J118" s="41">
        <v>1324</v>
      </c>
      <c r="K118" s="41">
        <f t="shared" ref="K118" si="170">G118-J118</f>
        <v>125</v>
      </c>
      <c r="L118" s="42">
        <f t="shared" ref="L118" si="171">J118/G118</f>
        <v>0.9137336093857833</v>
      </c>
      <c r="M118" s="41">
        <f t="shared" ref="M118" si="172">SUM(J107:J118)</f>
        <v>12452</v>
      </c>
      <c r="N118" s="88">
        <f t="shared" ref="N118" si="173">M118/H118</f>
        <v>0.8270456960680127</v>
      </c>
      <c r="O118" s="91">
        <v>1439</v>
      </c>
      <c r="P118" s="91">
        <f t="shared" ref="P118" si="174">O118-J118</f>
        <v>115</v>
      </c>
      <c r="Q118" s="91">
        <v>10</v>
      </c>
      <c r="R118" s="92">
        <f t="shared" ref="R118" si="175">O118/G118</f>
        <v>0.99309868875086271</v>
      </c>
      <c r="S118" s="93">
        <f t="shared" ref="S118" si="176">SUM(O107:O118)</f>
        <v>14509</v>
      </c>
      <c r="T118" s="94">
        <f t="shared" ref="T118" si="177">S118/H118</f>
        <v>0.96366896918172162</v>
      </c>
    </row>
    <row r="119" spans="1:20" x14ac:dyDescent="0.3">
      <c r="A119" s="75">
        <v>45078</v>
      </c>
      <c r="B119" s="95">
        <v>1170</v>
      </c>
      <c r="C119" s="95">
        <v>140</v>
      </c>
      <c r="D119" s="96">
        <f t="shared" ref="D119" si="178">C119/B119</f>
        <v>0.11965811965811966</v>
      </c>
      <c r="E119" s="95">
        <f t="shared" ref="E119" si="179">SUM(B108:B119)</f>
        <v>14642</v>
      </c>
      <c r="F119" s="98">
        <f t="shared" ref="F119" si="180">AVERAGE(B108:B119)</f>
        <v>1220.1666666666667</v>
      </c>
      <c r="G119" s="97">
        <v>1186</v>
      </c>
      <c r="H119" s="97">
        <f t="shared" ref="H119" si="181">SUM(G108:G119)</f>
        <v>14881</v>
      </c>
      <c r="I119" s="99">
        <f t="shared" ref="I119" si="182">AVERAGE(G108:G119)</f>
        <v>1240.0833333333333</v>
      </c>
      <c r="J119" s="41">
        <v>1032</v>
      </c>
      <c r="K119" s="41">
        <f t="shared" ref="K119" si="183">G119-J119</f>
        <v>154</v>
      </c>
      <c r="L119" s="42">
        <f t="shared" ref="L119" si="184">J119/G119</f>
        <v>0.8701517706576728</v>
      </c>
      <c r="M119" s="41">
        <f t="shared" ref="M119" si="185">SUM(J108:J119)</f>
        <v>12367</v>
      </c>
      <c r="N119" s="88">
        <f t="shared" ref="N119" si="186">M119/H119</f>
        <v>0.83105974060883003</v>
      </c>
      <c r="O119" s="91">
        <v>1173</v>
      </c>
      <c r="P119" s="91">
        <f t="shared" ref="P119" si="187">O119-J119</f>
        <v>141</v>
      </c>
      <c r="Q119" s="91">
        <v>13</v>
      </c>
      <c r="R119" s="92">
        <f t="shared" ref="R119" si="188">O119/G119</f>
        <v>0.98903878583473859</v>
      </c>
      <c r="S119" s="93">
        <f t="shared" ref="S119" si="189">SUM(O108:O119)</f>
        <v>14366</v>
      </c>
      <c r="T119" s="94">
        <f t="shared" ref="T119" si="190">S119/H119</f>
        <v>0.96539211074524567</v>
      </c>
    </row>
    <row r="120" spans="1:20" x14ac:dyDescent="0.3">
      <c r="A120" s="75">
        <v>45108</v>
      </c>
      <c r="B120" s="95">
        <v>1068</v>
      </c>
      <c r="C120" s="95">
        <v>313</v>
      </c>
      <c r="D120" s="96">
        <f t="shared" ref="D120" si="191">C120/B120</f>
        <v>0.29307116104868913</v>
      </c>
      <c r="E120" s="95">
        <f t="shared" ref="E120" si="192">SUM(B109:B120)</f>
        <v>14470</v>
      </c>
      <c r="F120" s="98">
        <f t="shared" ref="F120" si="193">AVERAGE(B109:B120)</f>
        <v>1205.8333333333333</v>
      </c>
      <c r="G120" s="97">
        <v>1073</v>
      </c>
      <c r="H120" s="97">
        <f t="shared" ref="H120" si="194">SUM(G109:G120)</f>
        <v>14701</v>
      </c>
      <c r="I120" s="99">
        <f t="shared" ref="I120" si="195">AVERAGE(G109:G120)</f>
        <v>1225.0833333333333</v>
      </c>
      <c r="J120" s="41">
        <v>1020</v>
      </c>
      <c r="K120" s="41">
        <f t="shared" ref="K120" si="196">G120-J120</f>
        <v>53</v>
      </c>
      <c r="L120" s="42">
        <f t="shared" ref="L120" si="197">J120/G120</f>
        <v>0.95060577819198511</v>
      </c>
      <c r="M120" s="41">
        <f t="shared" ref="M120" si="198">SUM(J109:J120)</f>
        <v>12399</v>
      </c>
      <c r="N120" s="88">
        <f t="shared" ref="N120" si="199">M120/H120</f>
        <v>0.84341201278824574</v>
      </c>
      <c r="O120" s="91">
        <v>1065</v>
      </c>
      <c r="P120" s="91">
        <f t="shared" ref="P120" si="200">O120-J120</f>
        <v>45</v>
      </c>
      <c r="Q120" s="91">
        <v>8</v>
      </c>
      <c r="R120" s="92">
        <f t="shared" ref="R120" si="201">O120/G120</f>
        <v>0.99254426840633736</v>
      </c>
      <c r="S120" s="93">
        <f t="shared" ref="S120" si="202">SUM(O109:O120)</f>
        <v>14247</v>
      </c>
      <c r="T120" s="94">
        <f t="shared" ref="T120" si="203">S120/H120</f>
        <v>0.96911774709203458</v>
      </c>
    </row>
    <row r="121" spans="1:20" x14ac:dyDescent="0.3">
      <c r="A121" s="75">
        <v>45139</v>
      </c>
      <c r="B121" s="95">
        <v>1169</v>
      </c>
      <c r="C121" s="95">
        <v>206</v>
      </c>
      <c r="D121" s="96">
        <f t="shared" ref="D121:D122" si="204">C121/B121</f>
        <v>0.17621899059024806</v>
      </c>
      <c r="E121" s="95">
        <f t="shared" ref="E121:E122" si="205">SUM(B110:B121)</f>
        <v>14231</v>
      </c>
      <c r="F121" s="98">
        <f t="shared" ref="F121:F122" si="206">AVERAGE(B110:B121)</f>
        <v>1185.9166666666667</v>
      </c>
      <c r="G121" s="97">
        <v>1171</v>
      </c>
      <c r="H121" s="97">
        <f t="shared" ref="H121:H122" si="207">SUM(G110:G121)</f>
        <v>14445</v>
      </c>
      <c r="I121" s="99">
        <f t="shared" ref="I121:I122" si="208">AVERAGE(G110:G121)</f>
        <v>1203.75</v>
      </c>
      <c r="J121" s="41">
        <v>1029</v>
      </c>
      <c r="K121" s="41">
        <f t="shared" ref="K121:K122" si="209">G121-J121</f>
        <v>142</v>
      </c>
      <c r="L121" s="42">
        <f t="shared" ref="L121:L122" si="210">J121/G121</f>
        <v>0.87873612297181891</v>
      </c>
      <c r="M121" s="41">
        <f t="shared" ref="M121:M122" si="211">SUM(J110:J121)</f>
        <v>12249</v>
      </c>
      <c r="N121" s="88">
        <f t="shared" ref="N121:N122" si="212">M121/H121</f>
        <v>0.84797507788161997</v>
      </c>
      <c r="O121" s="91">
        <v>1167</v>
      </c>
      <c r="P121" s="91">
        <f t="shared" ref="P121:P122" si="213">O121-J121</f>
        <v>138</v>
      </c>
      <c r="Q121" s="91">
        <v>4</v>
      </c>
      <c r="R121" s="92">
        <f t="shared" ref="R121:R122" si="214">O121/G121</f>
        <v>0.99658411614005127</v>
      </c>
      <c r="S121" s="93">
        <f t="shared" ref="S121:S122" si="215">SUM(O110:O121)</f>
        <v>14065</v>
      </c>
      <c r="T121" s="94">
        <f t="shared" ref="T121:T122" si="216">S121/H121</f>
        <v>0.97369331948771198</v>
      </c>
    </row>
    <row r="122" spans="1:20" x14ac:dyDescent="0.3">
      <c r="A122" s="75">
        <v>45170</v>
      </c>
      <c r="B122" s="95">
        <v>1647</v>
      </c>
      <c r="C122" s="95">
        <v>334</v>
      </c>
      <c r="D122" s="96">
        <f t="shared" si="204"/>
        <v>0.20279295689131754</v>
      </c>
      <c r="E122" s="95">
        <f t="shared" si="205"/>
        <v>14793</v>
      </c>
      <c r="F122" s="98">
        <f t="shared" si="206"/>
        <v>1232.75</v>
      </c>
      <c r="G122" s="97">
        <v>1655</v>
      </c>
      <c r="H122" s="97">
        <f t="shared" si="207"/>
        <v>15003</v>
      </c>
      <c r="I122" s="99">
        <f t="shared" si="208"/>
        <v>1250.25</v>
      </c>
      <c r="J122" s="41">
        <v>1570</v>
      </c>
      <c r="K122" s="41">
        <f t="shared" si="209"/>
        <v>85</v>
      </c>
      <c r="L122" s="42">
        <f t="shared" si="210"/>
        <v>0.94864048338368578</v>
      </c>
      <c r="M122" s="41">
        <f t="shared" si="211"/>
        <v>12924</v>
      </c>
      <c r="N122" s="88">
        <f t="shared" si="212"/>
        <v>0.86142771445710853</v>
      </c>
      <c r="O122" s="91">
        <v>1642</v>
      </c>
      <c r="P122" s="91">
        <f t="shared" si="213"/>
        <v>72</v>
      </c>
      <c r="Q122" s="91">
        <v>13</v>
      </c>
      <c r="R122" s="92">
        <f t="shared" si="214"/>
        <v>0.99214501510574016</v>
      </c>
      <c r="S122" s="93">
        <f t="shared" si="215"/>
        <v>14658</v>
      </c>
      <c r="T122" s="94">
        <f t="shared" si="216"/>
        <v>0.977004599080184</v>
      </c>
    </row>
    <row r="123" spans="1:20" x14ac:dyDescent="0.3">
      <c r="A123" s="75">
        <v>45200</v>
      </c>
      <c r="B123" s="95">
        <v>1744</v>
      </c>
      <c r="C123" s="95">
        <v>405</v>
      </c>
      <c r="D123" s="96">
        <f t="shared" ref="D123" si="217">C123/B123</f>
        <v>0.23222477064220184</v>
      </c>
      <c r="E123" s="95">
        <f t="shared" ref="E123" si="218">SUM(B112:B123)</f>
        <v>15514</v>
      </c>
      <c r="F123" s="98">
        <f t="shared" ref="F123" si="219">AVERAGE(B112:B123)</f>
        <v>1292.8333333333333</v>
      </c>
      <c r="G123" s="97">
        <v>1754</v>
      </c>
      <c r="H123" s="97">
        <f t="shared" ref="H123" si="220">SUM(G112:G123)</f>
        <v>15729</v>
      </c>
      <c r="I123" s="99">
        <f t="shared" ref="I123" si="221">AVERAGE(G112:G123)</f>
        <v>1310.75</v>
      </c>
      <c r="J123" s="41">
        <v>1411</v>
      </c>
      <c r="K123" s="41">
        <f t="shared" ref="K123" si="222">G123-J123</f>
        <v>343</v>
      </c>
      <c r="L123" s="42">
        <f t="shared" ref="L123" si="223">J123/G123</f>
        <v>0.80444697833523371</v>
      </c>
      <c r="M123" s="41">
        <f t="shared" ref="M123" si="224">SUM(J112:J123)</f>
        <v>13477</v>
      </c>
      <c r="N123" s="88">
        <f t="shared" ref="N123" si="225">M123/H123</f>
        <v>0.85682497297984617</v>
      </c>
      <c r="O123" s="91">
        <v>1714</v>
      </c>
      <c r="P123" s="91">
        <f t="shared" ref="P123" si="226">O123-J123</f>
        <v>303</v>
      </c>
      <c r="Q123" s="91">
        <v>40</v>
      </c>
      <c r="R123" s="92">
        <f t="shared" ref="R123" si="227">O123/G123</f>
        <v>0.97719498289623719</v>
      </c>
      <c r="S123" s="93">
        <f t="shared" ref="S123" si="228">SUM(O112:O123)</f>
        <v>15369</v>
      </c>
      <c r="T123" s="94">
        <f t="shared" ref="T123" si="229">S123/H123</f>
        <v>0.97711234026320803</v>
      </c>
    </row>
    <row r="124" spans="1:20" x14ac:dyDescent="0.3">
      <c r="A124" s="75">
        <v>45231</v>
      </c>
      <c r="B124" s="95">
        <v>1375</v>
      </c>
      <c r="C124" s="95">
        <v>201</v>
      </c>
      <c r="D124" s="96">
        <f t="shared" ref="D124" si="230">C124/B124</f>
        <v>0.14618181818181819</v>
      </c>
      <c r="E124" s="95">
        <f t="shared" ref="E124" si="231">SUM(B113:B124)</f>
        <v>15826</v>
      </c>
      <c r="F124" s="98">
        <f t="shared" ref="F124" si="232">AVERAGE(B113:B124)</f>
        <v>1318.8333333333333</v>
      </c>
      <c r="G124" s="97">
        <v>1383</v>
      </c>
      <c r="H124" s="97">
        <f t="shared" ref="H124" si="233">SUM(G113:G124)</f>
        <v>16028</v>
      </c>
      <c r="I124" s="99">
        <f t="shared" ref="I124" si="234">AVERAGE(G113:G124)</f>
        <v>1335.6666666666667</v>
      </c>
      <c r="J124" s="41">
        <v>1294</v>
      </c>
      <c r="K124" s="41">
        <f t="shared" ref="K124" si="235">G124-J124</f>
        <v>89</v>
      </c>
      <c r="L124" s="42">
        <f t="shared" ref="L124" si="236">J124/G124</f>
        <v>0.93564714389009396</v>
      </c>
      <c r="M124" s="41">
        <f t="shared" ref="M124" si="237">SUM(J113:J124)</f>
        <v>13944</v>
      </c>
      <c r="N124" s="88">
        <f t="shared" ref="N124" si="238">M124/H124</f>
        <v>0.86997753930621413</v>
      </c>
      <c r="O124" s="91">
        <v>1371</v>
      </c>
      <c r="P124" s="91">
        <f t="shared" ref="P124" si="239">O124-J124</f>
        <v>77</v>
      </c>
      <c r="Q124" s="91">
        <v>12</v>
      </c>
      <c r="R124" s="92">
        <f t="shared" ref="R124" si="240">O124/G124</f>
        <v>0.99132321041214755</v>
      </c>
      <c r="S124" s="93">
        <f t="shared" ref="S124" si="241">SUM(O113:O124)</f>
        <v>15668</v>
      </c>
      <c r="T124" s="94">
        <f t="shared" ref="T124" si="242">S124/H124</f>
        <v>0.97753930621412533</v>
      </c>
    </row>
    <row r="125" spans="1:20" x14ac:dyDescent="0.3">
      <c r="A125" s="75">
        <v>45261</v>
      </c>
      <c r="B125" s="95">
        <v>1398</v>
      </c>
      <c r="C125" s="95">
        <v>131</v>
      </c>
      <c r="D125" s="96">
        <f t="shared" ref="D125" si="243">C125/B125</f>
        <v>9.3705293276108728E-2</v>
      </c>
      <c r="E125" s="95">
        <f t="shared" ref="E125" si="244">SUM(B114:B125)</f>
        <v>15629</v>
      </c>
      <c r="F125" s="98">
        <f t="shared" ref="F125" si="245">AVERAGE(B114:B125)</f>
        <v>1302.4166666666667</v>
      </c>
      <c r="G125" s="97">
        <v>1409</v>
      </c>
      <c r="H125" s="97">
        <f t="shared" ref="H125" si="246">SUM(G114:G125)</f>
        <v>15829</v>
      </c>
      <c r="I125" s="99">
        <f t="shared" ref="I125" si="247">AVERAGE(G114:G125)</f>
        <v>1319.0833333333333</v>
      </c>
      <c r="J125" s="41">
        <v>1358</v>
      </c>
      <c r="K125" s="41">
        <f t="shared" ref="K125" si="248">G125-J125</f>
        <v>51</v>
      </c>
      <c r="L125" s="42">
        <f t="shared" ref="L125" si="249">J125/G125</f>
        <v>0.96380411639460606</v>
      </c>
      <c r="M125" s="41">
        <f t="shared" ref="M125" si="250">SUM(J114:J125)</f>
        <v>13913</v>
      </c>
      <c r="N125" s="88">
        <f t="shared" ref="N125" si="251">M125/H125</f>
        <v>0.87895634594731187</v>
      </c>
      <c r="O125" s="91">
        <v>1402</v>
      </c>
      <c r="P125" s="91">
        <f t="shared" ref="P125" si="252">O125-J125</f>
        <v>44</v>
      </c>
      <c r="Q125" s="91">
        <v>7</v>
      </c>
      <c r="R125" s="92">
        <f t="shared" ref="R125" si="253">O125/G125</f>
        <v>0.9950319375443577</v>
      </c>
      <c r="S125" s="93">
        <f t="shared" ref="S125" si="254">SUM(O114:O125)</f>
        <v>15480</v>
      </c>
      <c r="T125" s="94">
        <f t="shared" ref="T125" si="255">S125/H125</f>
        <v>0.97795186050919203</v>
      </c>
    </row>
    <row r="126" spans="1:20" x14ac:dyDescent="0.3">
      <c r="A126" s="75">
        <v>45292</v>
      </c>
      <c r="B126" s="95">
        <v>862</v>
      </c>
      <c r="C126" s="95">
        <v>100</v>
      </c>
      <c r="D126" s="96">
        <f t="shared" ref="D126" si="256">C126/B126</f>
        <v>0.11600928074245939</v>
      </c>
      <c r="E126" s="95">
        <f t="shared" ref="E126" si="257">SUM(B115:B126)</f>
        <v>15616</v>
      </c>
      <c r="F126" s="98">
        <f t="shared" ref="F126" si="258">AVERAGE(B115:B126)</f>
        <v>1301.3333333333333</v>
      </c>
      <c r="G126" s="97">
        <v>916</v>
      </c>
      <c r="H126" s="97">
        <f t="shared" ref="H126" si="259">SUM(G115:G126)</f>
        <v>15896</v>
      </c>
      <c r="I126" s="99">
        <f t="shared" ref="I126" si="260">AVERAGE(G115:G126)</f>
        <v>1324.6666666666667</v>
      </c>
      <c r="J126" s="41">
        <v>795</v>
      </c>
      <c r="K126" s="41">
        <f t="shared" ref="K126" si="261">G126-J126</f>
        <v>121</v>
      </c>
      <c r="L126" s="42">
        <f t="shared" ref="L126" si="262">J126/G126</f>
        <v>0.86790393013100442</v>
      </c>
      <c r="M126" s="41">
        <f t="shared" ref="M126" si="263">SUM(J115:J126)</f>
        <v>14028</v>
      </c>
      <c r="N126" s="88">
        <f t="shared" ref="N126" si="264">M126/H126</f>
        <v>0.8824861600402617</v>
      </c>
      <c r="O126" s="91">
        <v>868</v>
      </c>
      <c r="P126" s="91">
        <f t="shared" ref="P126" si="265">O126-J126</f>
        <v>73</v>
      </c>
      <c r="Q126" s="91">
        <v>48</v>
      </c>
      <c r="R126" s="92">
        <f t="shared" ref="R126" si="266">O126/G126</f>
        <v>0.94759825327510916</v>
      </c>
      <c r="S126" s="93">
        <f t="shared" ref="S126" si="267">SUM(O115:O126)</f>
        <v>15551</v>
      </c>
      <c r="T126" s="94">
        <f t="shared" ref="T126" si="268">S126/H126</f>
        <v>0.97829642677403117</v>
      </c>
    </row>
    <row r="127" spans="1:20" x14ac:dyDescent="0.3">
      <c r="A127" s="75">
        <v>45323</v>
      </c>
      <c r="B127" s="95">
        <v>1123</v>
      </c>
      <c r="C127" s="95">
        <v>201</v>
      </c>
      <c r="D127" s="96">
        <f t="shared" ref="D127" si="269">C127/B127</f>
        <v>0.17898486197684774</v>
      </c>
      <c r="E127" s="95">
        <f t="shared" ref="E127" si="270">SUM(B116:B127)</f>
        <v>15531</v>
      </c>
      <c r="F127" s="98">
        <f t="shared" ref="F127" si="271">AVERAGE(B116:B127)</f>
        <v>1294.25</v>
      </c>
      <c r="G127" s="97">
        <v>1134</v>
      </c>
      <c r="H127" s="97">
        <f t="shared" ref="H127" si="272">SUM(G116:G127)</f>
        <v>15690</v>
      </c>
      <c r="I127" s="99">
        <f t="shared" ref="I127" si="273">AVERAGE(G116:G127)</f>
        <v>1307.5</v>
      </c>
      <c r="J127" s="41">
        <v>1063</v>
      </c>
      <c r="K127" s="41">
        <f t="shared" ref="K127" si="274">G127-J127</f>
        <v>71</v>
      </c>
      <c r="L127" s="42">
        <f t="shared" ref="L127" si="275">J127/G127</f>
        <v>0.93738977072310403</v>
      </c>
      <c r="M127" s="41">
        <f t="shared" ref="M127" si="276">SUM(J116:J127)</f>
        <v>14187</v>
      </c>
      <c r="N127" s="88">
        <f t="shared" ref="N127" si="277">M127/H127</f>
        <v>0.90420650095602295</v>
      </c>
      <c r="O127" s="91">
        <v>1124</v>
      </c>
      <c r="P127" s="91">
        <f t="shared" ref="P127" si="278">O127-J127</f>
        <v>61</v>
      </c>
      <c r="Q127" s="91">
        <v>10</v>
      </c>
      <c r="R127" s="92">
        <f t="shared" ref="R127" si="279">O127/G127</f>
        <v>0.99118165784832446</v>
      </c>
      <c r="S127" s="93">
        <f t="shared" ref="S127" si="280">SUM(O116:O127)</f>
        <v>15481</v>
      </c>
      <c r="T127" s="94">
        <f t="shared" ref="T127" si="281">S127/H127</f>
        <v>0.98667941363926071</v>
      </c>
    </row>
    <row r="128" spans="1:20" x14ac:dyDescent="0.3">
      <c r="A128" s="75">
        <v>45352</v>
      </c>
      <c r="B128" s="95">
        <v>1391</v>
      </c>
      <c r="C128" s="95">
        <v>300</v>
      </c>
      <c r="D128" s="96">
        <f t="shared" ref="D128" si="282">C128/B128</f>
        <v>0.21567217828900073</v>
      </c>
      <c r="E128" s="95">
        <f t="shared" ref="E128" si="283">SUM(B117:B128)</f>
        <v>15333</v>
      </c>
      <c r="F128" s="98">
        <f t="shared" ref="F128" si="284">AVERAGE(B117:B128)</f>
        <v>1277.75</v>
      </c>
      <c r="G128" s="97">
        <v>1404</v>
      </c>
      <c r="H128" s="97">
        <f t="shared" ref="H128" si="285">SUM(G117:G128)</f>
        <v>15489</v>
      </c>
      <c r="I128" s="99">
        <f t="shared" ref="I128" si="286">AVERAGE(G117:G128)</f>
        <v>1290.75</v>
      </c>
      <c r="J128" s="41">
        <v>1045</v>
      </c>
      <c r="K128" s="41">
        <f t="shared" ref="K128" si="287">G128-J128</f>
        <v>359</v>
      </c>
      <c r="L128" s="42">
        <f t="shared" ref="L128" si="288">J128/G128</f>
        <v>0.74430199430199429</v>
      </c>
      <c r="M128" s="41">
        <f t="shared" ref="M128" si="289">SUM(J117:J128)</f>
        <v>13771</v>
      </c>
      <c r="N128" s="88">
        <f t="shared" ref="N128" si="290">M128/H128</f>
        <v>0.88908257473045382</v>
      </c>
      <c r="O128" s="91">
        <v>1399</v>
      </c>
      <c r="P128" s="91">
        <f t="shared" ref="P128" si="291">O128-J128</f>
        <v>354</v>
      </c>
      <c r="Q128" s="91">
        <v>5</v>
      </c>
      <c r="R128" s="92">
        <f t="shared" ref="R128" si="292">O128/G128</f>
        <v>0.99643874643874641</v>
      </c>
      <c r="S128" s="93">
        <f t="shared" ref="S128" si="293">SUM(O117:O128)</f>
        <v>15319</v>
      </c>
      <c r="T128" s="94">
        <f t="shared" ref="T128" si="294">S128/H128</f>
        <v>0.98902446897798435</v>
      </c>
    </row>
    <row r="129" spans="1:20" x14ac:dyDescent="0.3">
      <c r="A129" s="75">
        <v>45383</v>
      </c>
      <c r="B129" s="95">
        <v>863</v>
      </c>
      <c r="C129" s="95">
        <v>121</v>
      </c>
      <c r="D129" s="96">
        <f t="shared" ref="D129" si="295">C129/B129</f>
        <v>0.14020857473928158</v>
      </c>
      <c r="E129" s="95">
        <f t="shared" ref="E129" si="296">SUM(B118:B129)</f>
        <v>15245</v>
      </c>
      <c r="F129" s="98">
        <f t="shared" ref="F129" si="297">AVERAGE(B118:B129)</f>
        <v>1270.4166666666667</v>
      </c>
      <c r="G129" s="97">
        <v>871</v>
      </c>
      <c r="H129" s="97">
        <f t="shared" ref="H129" si="298">SUM(G118:G129)</f>
        <v>15405</v>
      </c>
      <c r="I129" s="99">
        <f t="shared" ref="I129" si="299">AVERAGE(G118:G129)</f>
        <v>1283.75</v>
      </c>
      <c r="J129" s="41">
        <v>782</v>
      </c>
      <c r="K129" s="41">
        <f t="shared" ref="K129" si="300">G129-J129</f>
        <v>89</v>
      </c>
      <c r="L129" s="42">
        <f t="shared" ref="L129" si="301">J129/G129</f>
        <v>0.89781859931113661</v>
      </c>
      <c r="M129" s="41">
        <f t="shared" ref="M129" si="302">SUM(J118:J129)</f>
        <v>13723</v>
      </c>
      <c r="N129" s="88">
        <f t="shared" ref="N129" si="303">M129/H129</f>
        <v>0.89081467056150598</v>
      </c>
      <c r="O129" s="91">
        <v>793</v>
      </c>
      <c r="P129" s="91">
        <f t="shared" ref="P129" si="304">O129-J129</f>
        <v>11</v>
      </c>
      <c r="Q129" s="91">
        <v>78</v>
      </c>
      <c r="R129" s="92">
        <f t="shared" ref="R129" si="305">O129/G129</f>
        <v>0.91044776119402981</v>
      </c>
      <c r="S129" s="93">
        <f t="shared" ref="S129" si="306">SUM(O118:O129)</f>
        <v>15157</v>
      </c>
      <c r="T129" s="94">
        <f t="shared" ref="T129" si="307">S129/H129</f>
        <v>0.98390133073677377</v>
      </c>
    </row>
    <row r="130" spans="1:20" x14ac:dyDescent="0.3">
      <c r="A130" s="75">
        <v>45413</v>
      </c>
      <c r="B130" s="95">
        <v>1787</v>
      </c>
      <c r="C130" s="95">
        <v>407</v>
      </c>
      <c r="D130" s="96">
        <f t="shared" ref="D130" si="308">C130/B130</f>
        <v>0.22775601566871853</v>
      </c>
      <c r="E130" s="95">
        <f t="shared" ref="E130" si="309">SUM(B119:B130)</f>
        <v>15597</v>
      </c>
      <c r="F130" s="98">
        <f t="shared" ref="F130" si="310">AVERAGE(B119:B130)</f>
        <v>1299.75</v>
      </c>
      <c r="G130" s="97">
        <v>1803</v>
      </c>
      <c r="H130" s="97">
        <f t="shared" ref="H130" si="311">SUM(G119:G130)</f>
        <v>15759</v>
      </c>
      <c r="I130" s="99">
        <f t="shared" ref="I130" si="312">AVERAGE(G119:G130)</f>
        <v>1313.25</v>
      </c>
      <c r="J130" s="41">
        <v>1733</v>
      </c>
      <c r="K130" s="41">
        <f t="shared" ref="K130" si="313">G130-J130</f>
        <v>70</v>
      </c>
      <c r="L130" s="42">
        <f t="shared" ref="L130" si="314">J130/G130</f>
        <v>0.96117581808097619</v>
      </c>
      <c r="M130" s="41">
        <f t="shared" ref="M130" si="315">SUM(J119:J130)</f>
        <v>14132</v>
      </c>
      <c r="N130" s="88">
        <f t="shared" ref="N130" si="316">M130/H130</f>
        <v>0.89675740846500418</v>
      </c>
      <c r="O130" s="91">
        <v>1776</v>
      </c>
      <c r="P130" s="91">
        <f t="shared" ref="P130" si="317">O130-J130</f>
        <v>43</v>
      </c>
      <c r="Q130" s="91">
        <v>27</v>
      </c>
      <c r="R130" s="92">
        <f t="shared" ref="R130" si="318">O130/G130</f>
        <v>0.98502495840266224</v>
      </c>
      <c r="S130" s="93">
        <f t="shared" ref="S130" si="319">SUM(O119:O130)</f>
        <v>15494</v>
      </c>
      <c r="T130" s="94">
        <f t="shared" ref="T130" si="320">S130/H130</f>
        <v>0.98318421219620533</v>
      </c>
    </row>
    <row r="131" spans="1:20" x14ac:dyDescent="0.3">
      <c r="A131" s="75">
        <v>45444</v>
      </c>
      <c r="B131" s="95">
        <v>1328</v>
      </c>
      <c r="C131" s="95">
        <v>141</v>
      </c>
      <c r="D131" s="96">
        <f t="shared" ref="D131:D136" si="321">C131/B131</f>
        <v>0.10617469879518072</v>
      </c>
      <c r="E131" s="95">
        <f t="shared" ref="E131" si="322">SUM(B120:B131)</f>
        <v>15755</v>
      </c>
      <c r="F131" s="98">
        <f t="shared" ref="F131" si="323">AVERAGE(B120:B131)</f>
        <v>1312.9166666666667</v>
      </c>
      <c r="G131" s="97">
        <v>1354</v>
      </c>
      <c r="H131" s="97">
        <f t="shared" ref="H131" si="324">SUM(G120:G131)</f>
        <v>15927</v>
      </c>
      <c r="I131" s="99">
        <f t="shared" ref="I131" si="325">AVERAGE(G120:G131)</f>
        <v>1327.25</v>
      </c>
      <c r="J131" s="41">
        <v>926</v>
      </c>
      <c r="K131" s="41">
        <v>419</v>
      </c>
      <c r="L131" s="42">
        <f t="shared" ref="L131:L138" si="326">J131/G131</f>
        <v>0.68389955686853765</v>
      </c>
      <c r="M131" s="41">
        <f t="shared" ref="M131" si="327">SUM(J120:J131)</f>
        <v>14026</v>
      </c>
      <c r="N131" s="88">
        <f t="shared" ref="N131:N133" si="328">M131/H131</f>
        <v>0.88064293338356248</v>
      </c>
      <c r="O131" s="91">
        <v>1258</v>
      </c>
      <c r="P131" s="91">
        <f t="shared" ref="P131" si="329">O131-J131</f>
        <v>332</v>
      </c>
      <c r="Q131" s="91">
        <v>87</v>
      </c>
      <c r="R131" s="92">
        <f t="shared" ref="R131:R138" si="330">O131/G131</f>
        <v>0.92909896602658792</v>
      </c>
      <c r="S131" s="93">
        <f t="shared" ref="S131" si="331">SUM(O120:O131)</f>
        <v>15579</v>
      </c>
      <c r="T131" s="94">
        <f t="shared" ref="T131:T133" si="332">S131/H131</f>
        <v>0.97815031079299308</v>
      </c>
    </row>
    <row r="132" spans="1:20" x14ac:dyDescent="0.3">
      <c r="A132" s="75">
        <v>45474</v>
      </c>
      <c r="B132" s="95">
        <v>1125</v>
      </c>
      <c r="C132" s="95">
        <v>180</v>
      </c>
      <c r="D132" s="96">
        <f t="shared" si="321"/>
        <v>0.16</v>
      </c>
      <c r="E132" s="95">
        <f t="shared" ref="E132:E137" si="333">SUM(B121:B132)</f>
        <v>15812</v>
      </c>
      <c r="F132" s="98">
        <f t="shared" ref="F132:F137" si="334">AVERAGE(B121:B132)</f>
        <v>1317.6666666666667</v>
      </c>
      <c r="G132" s="97">
        <v>1137</v>
      </c>
      <c r="H132" s="97">
        <f t="shared" ref="H132:H137" si="335">SUM(G121:G132)</f>
        <v>15991</v>
      </c>
      <c r="I132" s="99">
        <f t="shared" ref="I132:I137" si="336">AVERAGE(G121:G132)</f>
        <v>1332.5833333333333</v>
      </c>
      <c r="J132" s="41">
        <v>1063</v>
      </c>
      <c r="K132" s="41">
        <f t="shared" ref="K132:K138" si="337">G132-J132</f>
        <v>74</v>
      </c>
      <c r="L132" s="42">
        <f t="shared" si="326"/>
        <v>0.93491644678979768</v>
      </c>
      <c r="M132" s="41">
        <f t="shared" ref="M132:M137" si="338">SUM(J121:J132)</f>
        <v>14069</v>
      </c>
      <c r="N132" s="88">
        <f t="shared" si="328"/>
        <v>0.87980739165780752</v>
      </c>
      <c r="O132" s="91">
        <v>1128</v>
      </c>
      <c r="P132" s="91">
        <f t="shared" ref="P132:P138" si="339">O132-J132</f>
        <v>65</v>
      </c>
      <c r="Q132" s="91">
        <v>147</v>
      </c>
      <c r="R132" s="92">
        <f t="shared" si="330"/>
        <v>0.9920844327176781</v>
      </c>
      <c r="S132" s="93">
        <f t="shared" ref="S132:S137" si="340">SUM(O121:O132)</f>
        <v>15642</v>
      </c>
      <c r="T132" s="94">
        <f t="shared" si="332"/>
        <v>0.97817522356325437</v>
      </c>
    </row>
    <row r="133" spans="1:20" x14ac:dyDescent="0.3">
      <c r="A133" s="75">
        <v>45505</v>
      </c>
      <c r="B133" s="95">
        <v>1551</v>
      </c>
      <c r="C133" s="95">
        <v>388</v>
      </c>
      <c r="D133" s="96">
        <f t="shared" si="321"/>
        <v>0.25016118633139911</v>
      </c>
      <c r="E133" s="95">
        <f t="shared" si="333"/>
        <v>16194</v>
      </c>
      <c r="F133" s="98">
        <f t="shared" si="334"/>
        <v>1349.5</v>
      </c>
      <c r="G133" s="97">
        <v>1558</v>
      </c>
      <c r="H133" s="97">
        <f t="shared" si="335"/>
        <v>16378</v>
      </c>
      <c r="I133" s="99">
        <f t="shared" si="336"/>
        <v>1364.8333333333333</v>
      </c>
      <c r="J133" s="41">
        <v>1125</v>
      </c>
      <c r="K133" s="41">
        <f t="shared" si="337"/>
        <v>433</v>
      </c>
      <c r="L133" s="42">
        <f t="shared" si="326"/>
        <v>0.72207958921694482</v>
      </c>
      <c r="M133" s="41">
        <f t="shared" si="338"/>
        <v>14165</v>
      </c>
      <c r="N133" s="88">
        <f t="shared" si="328"/>
        <v>0.86487971669312491</v>
      </c>
      <c r="O133" s="91">
        <v>1424</v>
      </c>
      <c r="P133" s="91">
        <f t="shared" si="339"/>
        <v>299</v>
      </c>
      <c r="Q133" s="91">
        <v>134</v>
      </c>
      <c r="R133" s="92">
        <f t="shared" si="330"/>
        <v>0.91399229781771507</v>
      </c>
      <c r="S133" s="93">
        <f t="shared" si="340"/>
        <v>15899</v>
      </c>
      <c r="T133" s="94">
        <f t="shared" si="332"/>
        <v>0.97075344974966415</v>
      </c>
    </row>
    <row r="134" spans="1:20" x14ac:dyDescent="0.3">
      <c r="A134" s="75">
        <v>45536</v>
      </c>
      <c r="B134" s="95">
        <v>1445</v>
      </c>
      <c r="C134" s="95">
        <v>229</v>
      </c>
      <c r="D134" s="96">
        <f t="shared" si="321"/>
        <v>0.15847750865051904</v>
      </c>
      <c r="E134" s="95">
        <f t="shared" si="333"/>
        <v>15992</v>
      </c>
      <c r="F134" s="98">
        <f t="shared" si="334"/>
        <v>1332.6666666666667</v>
      </c>
      <c r="G134" s="97">
        <v>1450</v>
      </c>
      <c r="H134" s="97">
        <f t="shared" si="335"/>
        <v>16173</v>
      </c>
      <c r="I134" s="99">
        <f t="shared" si="336"/>
        <v>1347.75</v>
      </c>
      <c r="J134" s="41">
        <v>1301</v>
      </c>
      <c r="K134" s="41">
        <f t="shared" si="337"/>
        <v>149</v>
      </c>
      <c r="L134" s="42">
        <f t="shared" si="326"/>
        <v>0.89724137931034487</v>
      </c>
      <c r="M134" s="41">
        <f t="shared" si="338"/>
        <v>13896</v>
      </c>
      <c r="N134" s="88">
        <f t="shared" ref="N134" si="341">M134/H134</f>
        <v>0.85920979410127996</v>
      </c>
      <c r="O134" s="91">
        <v>1440</v>
      </c>
      <c r="P134" s="91">
        <f t="shared" si="339"/>
        <v>139</v>
      </c>
      <c r="Q134" s="91">
        <v>10</v>
      </c>
      <c r="R134" s="92">
        <f t="shared" si="330"/>
        <v>0.99310344827586206</v>
      </c>
      <c r="S134" s="93">
        <f t="shared" si="340"/>
        <v>15697</v>
      </c>
      <c r="T134" s="94">
        <f t="shared" ref="T134" si="342">S134/H134</f>
        <v>0.97056823100228773</v>
      </c>
    </row>
    <row r="135" spans="1:20" x14ac:dyDescent="0.3">
      <c r="A135" s="75">
        <v>45566</v>
      </c>
      <c r="B135" s="95">
        <v>1129</v>
      </c>
      <c r="C135" s="95">
        <v>203</v>
      </c>
      <c r="D135" s="96">
        <f t="shared" si="321"/>
        <v>0.17980513728963685</v>
      </c>
      <c r="E135" s="95">
        <f t="shared" si="333"/>
        <v>15377</v>
      </c>
      <c r="F135" s="98">
        <f t="shared" si="334"/>
        <v>1281.4166666666667</v>
      </c>
      <c r="G135" s="97">
        <v>1131</v>
      </c>
      <c r="H135" s="97">
        <f t="shared" si="335"/>
        <v>15550</v>
      </c>
      <c r="I135" s="99">
        <f t="shared" si="336"/>
        <v>1295.8333333333333</v>
      </c>
      <c r="J135" s="41">
        <v>944</v>
      </c>
      <c r="K135" s="41">
        <f t="shared" si="337"/>
        <v>187</v>
      </c>
      <c r="L135" s="42">
        <f t="shared" si="326"/>
        <v>0.83465959328028294</v>
      </c>
      <c r="M135" s="41">
        <f t="shared" si="338"/>
        <v>13429</v>
      </c>
      <c r="N135" s="88">
        <f t="shared" ref="N135:N136" si="343">M135/H135</f>
        <v>0.86360128617363341</v>
      </c>
      <c r="O135" s="91">
        <v>1119</v>
      </c>
      <c r="P135" s="91">
        <f t="shared" si="339"/>
        <v>175</v>
      </c>
      <c r="Q135" s="91">
        <v>12</v>
      </c>
      <c r="R135" s="92">
        <f t="shared" si="330"/>
        <v>0.98938992042440321</v>
      </c>
      <c r="S135" s="93">
        <f t="shared" si="340"/>
        <v>15102</v>
      </c>
      <c r="T135" s="94">
        <f t="shared" ref="T135:T136" si="344">S135/H135</f>
        <v>0.97118971061093251</v>
      </c>
    </row>
    <row r="136" spans="1:20" x14ac:dyDescent="0.3">
      <c r="A136" s="75">
        <v>45597</v>
      </c>
      <c r="B136" s="95">
        <v>1708</v>
      </c>
      <c r="C136" s="95">
        <v>310</v>
      </c>
      <c r="D136" s="96">
        <f t="shared" si="321"/>
        <v>0.18149882903981265</v>
      </c>
      <c r="E136" s="95">
        <f t="shared" si="333"/>
        <v>15710</v>
      </c>
      <c r="F136" s="98">
        <f t="shared" si="334"/>
        <v>1309.1666666666667</v>
      </c>
      <c r="G136" s="97">
        <v>1717</v>
      </c>
      <c r="H136" s="97">
        <f t="shared" si="335"/>
        <v>15884</v>
      </c>
      <c r="I136" s="99">
        <f t="shared" si="336"/>
        <v>1323.6666666666667</v>
      </c>
      <c r="J136" s="41">
        <v>1601</v>
      </c>
      <c r="K136" s="41">
        <f t="shared" si="337"/>
        <v>116</v>
      </c>
      <c r="L136" s="42">
        <f t="shared" si="326"/>
        <v>0.93244030285381474</v>
      </c>
      <c r="M136" s="41">
        <f t="shared" si="338"/>
        <v>13736</v>
      </c>
      <c r="N136" s="88">
        <f t="shared" si="343"/>
        <v>0.86476957945101984</v>
      </c>
      <c r="O136" s="91">
        <v>1701</v>
      </c>
      <c r="P136" s="91">
        <f t="shared" si="339"/>
        <v>100</v>
      </c>
      <c r="Q136" s="91">
        <v>16</v>
      </c>
      <c r="R136" s="92">
        <f t="shared" si="330"/>
        <v>0.99068142108328483</v>
      </c>
      <c r="S136" s="93">
        <f t="shared" si="340"/>
        <v>15432</v>
      </c>
      <c r="T136" s="94">
        <f t="shared" si="344"/>
        <v>0.97154369176529842</v>
      </c>
    </row>
    <row r="137" spans="1:20" x14ac:dyDescent="0.3">
      <c r="A137" s="75">
        <v>45627</v>
      </c>
      <c r="B137" s="95">
        <v>609</v>
      </c>
      <c r="C137" s="95">
        <v>87</v>
      </c>
      <c r="D137" s="96">
        <f t="shared" ref="D137:D138" si="345">C137/B137</f>
        <v>0.14285714285714285</v>
      </c>
      <c r="E137" s="95">
        <f t="shared" si="333"/>
        <v>14921</v>
      </c>
      <c r="F137" s="98">
        <f t="shared" si="334"/>
        <v>1243.4166666666667</v>
      </c>
      <c r="G137" s="97">
        <v>612</v>
      </c>
      <c r="H137" s="97">
        <f t="shared" si="335"/>
        <v>15087</v>
      </c>
      <c r="I137" s="99">
        <f t="shared" si="336"/>
        <v>1257.25</v>
      </c>
      <c r="J137" s="41">
        <v>551</v>
      </c>
      <c r="K137" s="41">
        <f t="shared" si="337"/>
        <v>61</v>
      </c>
      <c r="L137" s="42">
        <f t="shared" si="326"/>
        <v>0.90032679738562094</v>
      </c>
      <c r="M137" s="41">
        <f t="shared" si="338"/>
        <v>12929</v>
      </c>
      <c r="N137" s="88">
        <f t="shared" ref="N137" si="346">M137/H137</f>
        <v>0.85696294823357855</v>
      </c>
      <c r="O137" s="91">
        <v>604</v>
      </c>
      <c r="P137" s="91">
        <f t="shared" si="339"/>
        <v>53</v>
      </c>
      <c r="Q137" s="91">
        <v>8</v>
      </c>
      <c r="R137" s="92">
        <f t="shared" si="330"/>
        <v>0.98692810457516345</v>
      </c>
      <c r="S137" s="93">
        <f t="shared" si="340"/>
        <v>14634</v>
      </c>
      <c r="T137" s="94">
        <f t="shared" ref="T137" si="347">S137/H137</f>
        <v>0.96997414993040365</v>
      </c>
    </row>
    <row r="138" spans="1:20" ht="13.5" customHeight="1" x14ac:dyDescent="0.3">
      <c r="A138" s="75">
        <v>45658</v>
      </c>
      <c r="B138" s="95">
        <v>872</v>
      </c>
      <c r="C138" s="95">
        <v>274</v>
      </c>
      <c r="D138" s="96">
        <f t="shared" si="345"/>
        <v>0.31422018348623854</v>
      </c>
      <c r="E138" s="95">
        <f t="shared" ref="E138" si="348">SUM(B127:B138)</f>
        <v>14931</v>
      </c>
      <c r="F138" s="98">
        <f t="shared" ref="F138" si="349">AVERAGE(B127:B138)</f>
        <v>1244.25</v>
      </c>
      <c r="G138" s="97">
        <v>879</v>
      </c>
      <c r="H138" s="97">
        <f t="shared" ref="H138" si="350">SUM(G127:G138)</f>
        <v>15050</v>
      </c>
      <c r="I138" s="99">
        <f t="shared" ref="I138:I142" si="351">AVERAGE(G127:G138)</f>
        <v>1254.1666666666667</v>
      </c>
      <c r="J138" s="41">
        <v>751</v>
      </c>
      <c r="K138" s="41">
        <f t="shared" si="337"/>
        <v>128</v>
      </c>
      <c r="L138" s="42">
        <f t="shared" si="326"/>
        <v>0.85437997724687142</v>
      </c>
      <c r="M138" s="41">
        <f t="shared" ref="M138" si="352">SUM(J127:J138)</f>
        <v>12885</v>
      </c>
      <c r="N138" s="88">
        <f t="shared" ref="N138" si="353">M138/H138</f>
        <v>0.85614617940199333</v>
      </c>
      <c r="O138" s="91">
        <v>869</v>
      </c>
      <c r="P138" s="91">
        <f t="shared" si="339"/>
        <v>118</v>
      </c>
      <c r="Q138" s="91">
        <v>10</v>
      </c>
      <c r="R138" s="92">
        <f t="shared" si="330"/>
        <v>0.98862343572241185</v>
      </c>
      <c r="S138" s="93">
        <f t="shared" ref="S138" si="354">SUM(O127:O138)</f>
        <v>14635</v>
      </c>
      <c r="T138" s="94">
        <f t="shared" ref="T138" si="355">S138/H138</f>
        <v>0.97242524916943518</v>
      </c>
    </row>
    <row r="139" spans="1:20" ht="13.5" customHeight="1" x14ac:dyDescent="0.3">
      <c r="A139" s="75">
        <v>45689</v>
      </c>
      <c r="B139" s="95">
        <v>1001</v>
      </c>
      <c r="C139" s="95">
        <v>307</v>
      </c>
      <c r="D139" s="96">
        <f t="shared" ref="D139" si="356">C139/B139</f>
        <v>0.30669330669330669</v>
      </c>
      <c r="E139" s="95">
        <f t="shared" ref="E139" si="357">SUM(B128:B139)</f>
        <v>14809</v>
      </c>
      <c r="F139" s="98">
        <f t="shared" ref="F139:F144" si="358">AVERAGE(B128:B139)</f>
        <v>1234.0833333333333</v>
      </c>
      <c r="G139" s="97">
        <v>1008</v>
      </c>
      <c r="H139" s="97">
        <f t="shared" ref="H139" si="359">SUM(G128:G139)</f>
        <v>14924</v>
      </c>
      <c r="I139" s="99">
        <f t="shared" si="351"/>
        <v>1243.6666666666667</v>
      </c>
      <c r="J139" s="41">
        <v>846</v>
      </c>
      <c r="K139" s="41">
        <f>G139-J139</f>
        <v>162</v>
      </c>
      <c r="L139" s="42">
        <f t="shared" ref="L139" si="360">J139/G139</f>
        <v>0.8392857142857143</v>
      </c>
      <c r="M139" s="41">
        <f t="shared" ref="M139" si="361">SUM(J128:J139)</f>
        <v>12668</v>
      </c>
      <c r="N139" s="88">
        <f t="shared" ref="N139" si="362">M139/H139</f>
        <v>0.84883409273653176</v>
      </c>
      <c r="O139" s="91">
        <v>967</v>
      </c>
      <c r="P139" s="91">
        <f t="shared" ref="P139" si="363">O139-J139</f>
        <v>121</v>
      </c>
      <c r="Q139" s="91">
        <v>41</v>
      </c>
      <c r="R139" s="92">
        <f t="shared" ref="R139" si="364">O139/G139</f>
        <v>0.95932539682539686</v>
      </c>
      <c r="S139" s="93">
        <f t="shared" ref="S139" si="365">SUM(O128:O139)</f>
        <v>14478</v>
      </c>
      <c r="T139" s="94">
        <f t="shared" ref="T139" si="366">S139/H139</f>
        <v>0.97011525060305548</v>
      </c>
    </row>
    <row r="140" spans="1:20" ht="13.5" customHeight="1" x14ac:dyDescent="0.3">
      <c r="A140" s="75">
        <v>45717</v>
      </c>
      <c r="B140" s="95">
        <v>1652</v>
      </c>
      <c r="C140" s="95">
        <v>284</v>
      </c>
      <c r="D140" s="96">
        <f t="shared" ref="D140:D145" si="367">C140/B140</f>
        <v>0.17191283292978207</v>
      </c>
      <c r="E140" s="95">
        <f t="shared" ref="E140:E145" si="368">SUM(B129:B140)</f>
        <v>15070</v>
      </c>
      <c r="F140" s="98">
        <f t="shared" si="358"/>
        <v>1255.8333333333333</v>
      </c>
      <c r="G140" s="97">
        <v>1666</v>
      </c>
      <c r="H140" s="97">
        <f t="shared" ref="H140:H145" si="369">SUM(G129:G140)</f>
        <v>15186</v>
      </c>
      <c r="I140" s="99">
        <f t="shared" si="351"/>
        <v>1265.5</v>
      </c>
      <c r="J140" s="41">
        <v>1338</v>
      </c>
      <c r="K140" s="41">
        <f>G140-J140</f>
        <v>328</v>
      </c>
      <c r="L140" s="42">
        <f t="shared" ref="L140:L145" si="370">J140/G140</f>
        <v>0.80312124849939981</v>
      </c>
      <c r="M140" s="41">
        <f t="shared" ref="M140:M145" si="371">SUM(J129:J140)</f>
        <v>12961</v>
      </c>
      <c r="N140" s="88">
        <f t="shared" ref="N140" si="372">M140/H140</f>
        <v>0.85348347161859606</v>
      </c>
      <c r="O140" s="91">
        <v>1436</v>
      </c>
      <c r="P140" s="91">
        <f t="shared" ref="P140:P145" si="373">O140-J140</f>
        <v>98</v>
      </c>
      <c r="Q140" s="91">
        <v>230</v>
      </c>
      <c r="R140" s="92">
        <f t="shared" ref="R140:R145" si="374">O140/G140</f>
        <v>0.86194477791116442</v>
      </c>
      <c r="S140" s="93">
        <f t="shared" ref="S140:S145" si="375">SUM(O129:O140)</f>
        <v>14515</v>
      </c>
      <c r="T140" s="94">
        <f t="shared" ref="T140:T145" si="376">S140/H140</f>
        <v>0.95581456604767545</v>
      </c>
    </row>
    <row r="141" spans="1:20" ht="13.5" customHeight="1" x14ac:dyDescent="0.3">
      <c r="A141" s="75">
        <v>45748</v>
      </c>
      <c r="B141" s="95">
        <v>507</v>
      </c>
      <c r="C141" s="95">
        <v>32</v>
      </c>
      <c r="D141" s="96">
        <f t="shared" si="367"/>
        <v>6.3116370808678504E-2</v>
      </c>
      <c r="E141" s="95">
        <f t="shared" si="368"/>
        <v>14714</v>
      </c>
      <c r="F141" s="98">
        <f t="shared" si="358"/>
        <v>1226.1666666666667</v>
      </c>
      <c r="G141" s="97">
        <v>510</v>
      </c>
      <c r="H141" s="97">
        <f t="shared" si="369"/>
        <v>14825</v>
      </c>
      <c r="I141" s="99">
        <f t="shared" si="351"/>
        <v>1235.4166666666667</v>
      </c>
      <c r="J141" s="41">
        <v>480</v>
      </c>
      <c r="K141" s="41">
        <f>G141-J141</f>
        <v>30</v>
      </c>
      <c r="L141" s="42">
        <f t="shared" si="370"/>
        <v>0.94117647058823528</v>
      </c>
      <c r="M141" s="41">
        <f t="shared" si="371"/>
        <v>12659</v>
      </c>
      <c r="N141" s="88">
        <f t="shared" ref="N141" si="377">M141/H141</f>
        <v>0.85389544688026986</v>
      </c>
      <c r="O141" s="91">
        <v>480</v>
      </c>
      <c r="P141" s="91">
        <f t="shared" si="373"/>
        <v>0</v>
      </c>
      <c r="Q141" s="91">
        <v>30</v>
      </c>
      <c r="R141" s="92">
        <f t="shared" si="374"/>
        <v>0.94117647058823528</v>
      </c>
      <c r="S141" s="93">
        <f t="shared" si="375"/>
        <v>14202</v>
      </c>
      <c r="T141" s="94">
        <f t="shared" si="376"/>
        <v>0.95797639123102862</v>
      </c>
    </row>
    <row r="142" spans="1:20" ht="13.5" customHeight="1" x14ac:dyDescent="0.3">
      <c r="A142" s="75">
        <v>45778</v>
      </c>
      <c r="B142" s="95">
        <v>1449</v>
      </c>
      <c r="C142" s="95">
        <v>295</v>
      </c>
      <c r="D142" s="96">
        <f t="shared" si="367"/>
        <v>0.20358868184955142</v>
      </c>
      <c r="E142" s="95">
        <f t="shared" si="368"/>
        <v>14376</v>
      </c>
      <c r="F142" s="98">
        <f t="shared" si="358"/>
        <v>1198</v>
      </c>
      <c r="G142" s="95">
        <v>1462</v>
      </c>
      <c r="H142" s="97">
        <f t="shared" si="369"/>
        <v>14484</v>
      </c>
      <c r="I142" s="99">
        <f t="shared" si="351"/>
        <v>1207</v>
      </c>
      <c r="J142" s="41">
        <v>1358</v>
      </c>
      <c r="K142" s="41">
        <v>104</v>
      </c>
      <c r="L142" s="42">
        <f t="shared" si="370"/>
        <v>0.92886456908344728</v>
      </c>
      <c r="M142" s="41">
        <f t="shared" si="371"/>
        <v>12284</v>
      </c>
      <c r="N142" s="88">
        <f t="shared" ref="N142" si="378">M142/H142</f>
        <v>0.84810825738746198</v>
      </c>
      <c r="O142" s="91">
        <v>1413</v>
      </c>
      <c r="P142" s="91">
        <f t="shared" si="373"/>
        <v>55</v>
      </c>
      <c r="Q142" s="91">
        <v>49</v>
      </c>
      <c r="R142" s="92">
        <f t="shared" si="374"/>
        <v>0.96648426812585497</v>
      </c>
      <c r="S142" s="93">
        <f t="shared" si="375"/>
        <v>13839</v>
      </c>
      <c r="T142" s="94">
        <f t="shared" si="376"/>
        <v>0.95546810273405136</v>
      </c>
    </row>
    <row r="143" spans="1:20" ht="13.5" customHeight="1" x14ac:dyDescent="0.3">
      <c r="A143" s="75">
        <v>45809</v>
      </c>
      <c r="B143" s="95">
        <v>1215</v>
      </c>
      <c r="C143" s="95">
        <v>165</v>
      </c>
      <c r="D143" s="96">
        <f t="shared" si="367"/>
        <v>0.13580246913580246</v>
      </c>
      <c r="E143" s="95">
        <f t="shared" si="368"/>
        <v>14263</v>
      </c>
      <c r="F143" s="98">
        <f t="shared" si="358"/>
        <v>1188.5833333333333</v>
      </c>
      <c r="G143" s="95">
        <v>1219</v>
      </c>
      <c r="H143" s="97">
        <f t="shared" si="369"/>
        <v>14349</v>
      </c>
      <c r="I143" s="99">
        <f>AVERAGE(G132:G143)</f>
        <v>1195.75</v>
      </c>
      <c r="J143" s="41">
        <v>1021</v>
      </c>
      <c r="K143" s="41">
        <v>198</v>
      </c>
      <c r="L143" s="42">
        <f t="shared" si="370"/>
        <v>0.83757178014766198</v>
      </c>
      <c r="M143" s="41">
        <f t="shared" si="371"/>
        <v>12379</v>
      </c>
      <c r="N143" s="88">
        <f t="shared" ref="N143:N149" si="379">M143/H143</f>
        <v>0.86270820266220638</v>
      </c>
      <c r="O143" s="91">
        <v>1216</v>
      </c>
      <c r="P143" s="91">
        <f t="shared" si="373"/>
        <v>195</v>
      </c>
      <c r="Q143" s="91">
        <v>3</v>
      </c>
      <c r="R143" s="92">
        <f t="shared" si="374"/>
        <v>0.99753896636587369</v>
      </c>
      <c r="S143" s="93">
        <f t="shared" si="375"/>
        <v>13797</v>
      </c>
      <c r="T143" s="94">
        <f t="shared" si="376"/>
        <v>0.96153042023834412</v>
      </c>
    </row>
    <row r="144" spans="1:20" ht="12.65" customHeight="1" x14ac:dyDescent="0.3">
      <c r="A144" s="75">
        <v>45839</v>
      </c>
      <c r="B144" s="95">
        <v>1236</v>
      </c>
      <c r="C144" s="95">
        <v>123</v>
      </c>
      <c r="D144" s="96">
        <f t="shared" si="367"/>
        <v>9.9514563106796114E-2</v>
      </c>
      <c r="E144" s="95">
        <f t="shared" si="368"/>
        <v>14374</v>
      </c>
      <c r="F144" s="98">
        <f t="shared" si="358"/>
        <v>1197.8333333333333</v>
      </c>
      <c r="G144" s="95">
        <v>1243</v>
      </c>
      <c r="H144" s="97">
        <f t="shared" si="369"/>
        <v>14455</v>
      </c>
      <c r="I144" s="99">
        <f t="shared" ref="I144" si="380">AVERAGE(G133:G144)</f>
        <v>1204.5833333333333</v>
      </c>
      <c r="J144" s="41">
        <v>1015</v>
      </c>
      <c r="K144" s="41">
        <v>228</v>
      </c>
      <c r="L144" s="42">
        <f t="shared" si="370"/>
        <v>0.81657280772325025</v>
      </c>
      <c r="M144" s="41">
        <f t="shared" si="371"/>
        <v>12331</v>
      </c>
      <c r="N144" s="88">
        <f t="shared" si="379"/>
        <v>0.85306122448979593</v>
      </c>
      <c r="O144" s="91">
        <v>1237</v>
      </c>
      <c r="P144" s="91">
        <f t="shared" si="373"/>
        <v>222</v>
      </c>
      <c r="Q144" s="91">
        <v>6</v>
      </c>
      <c r="R144" s="92">
        <f t="shared" si="374"/>
        <v>0.99517296862429605</v>
      </c>
      <c r="S144" s="93">
        <f t="shared" si="375"/>
        <v>13906</v>
      </c>
      <c r="T144" s="94">
        <f t="shared" si="376"/>
        <v>0.96202006226219305</v>
      </c>
    </row>
    <row r="145" spans="1:20" ht="14.15" customHeight="1" x14ac:dyDescent="0.3">
      <c r="A145" s="75">
        <v>45870</v>
      </c>
      <c r="B145" s="95">
        <v>1353</v>
      </c>
      <c r="C145" s="95">
        <v>318</v>
      </c>
      <c r="D145" s="96">
        <f t="shared" si="367"/>
        <v>0.23503325942350334</v>
      </c>
      <c r="E145" s="95">
        <f t="shared" si="368"/>
        <v>14176</v>
      </c>
      <c r="F145" s="98">
        <f t="shared" ref="F145:F150" si="381">AVERAGE(B134:B145)</f>
        <v>1181.3333333333333</v>
      </c>
      <c r="G145" s="95">
        <v>1357</v>
      </c>
      <c r="H145" s="97">
        <f t="shared" si="369"/>
        <v>14254</v>
      </c>
      <c r="I145" s="99">
        <f t="shared" ref="I145:I150" si="382">AVERAGE(G134:G145)</f>
        <v>1187.8333333333333</v>
      </c>
      <c r="J145" s="41">
        <v>1063</v>
      </c>
      <c r="K145" s="41">
        <v>294</v>
      </c>
      <c r="L145" s="42">
        <f t="shared" si="370"/>
        <v>0.78334561532792923</v>
      </c>
      <c r="M145" s="41">
        <f t="shared" si="371"/>
        <v>12269</v>
      </c>
      <c r="N145" s="88">
        <f t="shared" si="379"/>
        <v>0.86074084467517886</v>
      </c>
      <c r="O145" s="91">
        <v>1342</v>
      </c>
      <c r="P145" s="91">
        <f t="shared" si="373"/>
        <v>279</v>
      </c>
      <c r="Q145" s="91">
        <v>15</v>
      </c>
      <c r="R145" s="92">
        <f t="shared" si="374"/>
        <v>0.98894620486366991</v>
      </c>
      <c r="S145" s="93">
        <f t="shared" si="375"/>
        <v>13824</v>
      </c>
      <c r="T145" s="94">
        <f t="shared" si="376"/>
        <v>0.96983302932510174</v>
      </c>
    </row>
    <row r="146" spans="1:20" ht="14.15" customHeight="1" x14ac:dyDescent="0.3">
      <c r="A146" s="75">
        <v>45901</v>
      </c>
      <c r="B146" s="95">
        <v>1243</v>
      </c>
      <c r="C146" s="95">
        <v>218</v>
      </c>
      <c r="D146" s="96">
        <f t="shared" ref="D146:D151" si="383">C146/B146</f>
        <v>0.17538213998390989</v>
      </c>
      <c r="E146" s="95">
        <f t="shared" ref="E146:E151" si="384">SUM(B135:B146)</f>
        <v>13974</v>
      </c>
      <c r="F146" s="98">
        <f t="shared" si="381"/>
        <v>1164.5</v>
      </c>
      <c r="G146" s="95">
        <v>1249</v>
      </c>
      <c r="H146" s="97">
        <f t="shared" ref="H146:H151" si="385">SUM(G135:G146)</f>
        <v>14053</v>
      </c>
      <c r="I146" s="99">
        <f t="shared" si="382"/>
        <v>1171.0833333333333</v>
      </c>
      <c r="J146" s="41">
        <v>1115</v>
      </c>
      <c r="K146" s="41">
        <v>134</v>
      </c>
      <c r="L146" s="42">
        <f t="shared" ref="L146:L150" si="386">J146/G146</f>
        <v>0.89271417133706965</v>
      </c>
      <c r="M146" s="41">
        <f t="shared" ref="M146:M151" si="387">SUM(J135:J146)</f>
        <v>12083</v>
      </c>
      <c r="N146" s="88">
        <f t="shared" si="379"/>
        <v>0.85981640930762115</v>
      </c>
      <c r="O146" s="91">
        <v>1237</v>
      </c>
      <c r="P146" s="91">
        <f t="shared" ref="P146:P151" si="388">O146-J146</f>
        <v>122</v>
      </c>
      <c r="Q146" s="91">
        <v>12</v>
      </c>
      <c r="R146" s="92">
        <f t="shared" ref="R146" si="389">O146/G146</f>
        <v>0.99039231385108084</v>
      </c>
      <c r="S146" s="93">
        <f t="shared" ref="S146:S151" si="390">SUM(O135:O146)</f>
        <v>13621</v>
      </c>
      <c r="T146" s="94">
        <f t="shared" ref="T146" si="391">S146/H146</f>
        <v>0.96925923290400628</v>
      </c>
    </row>
    <row r="147" spans="1:20" ht="14.15" customHeight="1" x14ac:dyDescent="0.3">
      <c r="A147" s="75">
        <v>45931</v>
      </c>
      <c r="B147" s="95">
        <v>983</v>
      </c>
      <c r="C147" s="95">
        <v>209</v>
      </c>
      <c r="D147" s="96">
        <f t="shared" si="383"/>
        <v>0.2126144455747711</v>
      </c>
      <c r="E147" s="95">
        <f t="shared" si="384"/>
        <v>13828</v>
      </c>
      <c r="F147" s="98">
        <f t="shared" si="381"/>
        <v>1152.3333333333333</v>
      </c>
      <c r="G147" s="95">
        <v>990</v>
      </c>
      <c r="H147" s="97">
        <f t="shared" si="385"/>
        <v>13912</v>
      </c>
      <c r="I147" s="99">
        <f t="shared" si="382"/>
        <v>1159.3333333333333</v>
      </c>
      <c r="J147" s="41">
        <v>772</v>
      </c>
      <c r="K147" s="41">
        <v>218</v>
      </c>
      <c r="L147" s="42">
        <f t="shared" si="386"/>
        <v>0.77979797979797982</v>
      </c>
      <c r="M147" s="41">
        <f t="shared" si="387"/>
        <v>11911</v>
      </c>
      <c r="N147" s="88">
        <f t="shared" si="379"/>
        <v>0.85616733755031627</v>
      </c>
      <c r="O147" s="91">
        <v>917</v>
      </c>
      <c r="P147" s="91">
        <f t="shared" si="388"/>
        <v>145</v>
      </c>
      <c r="Q147" s="91">
        <v>73</v>
      </c>
      <c r="R147" s="92">
        <f t="shared" ref="R147:R149" si="392">O147/G147</f>
        <v>0.92626262626262623</v>
      </c>
      <c r="S147" s="93">
        <f t="shared" si="390"/>
        <v>13419</v>
      </c>
      <c r="T147" s="94">
        <f t="shared" ref="T147:T149" si="393">S147/H147</f>
        <v>0.96456296722254165</v>
      </c>
    </row>
    <row r="148" spans="1:20" x14ac:dyDescent="0.3">
      <c r="A148" s="75">
        <v>45962</v>
      </c>
      <c r="B148" s="95">
        <v>1326</v>
      </c>
      <c r="C148" s="95">
        <v>765</v>
      </c>
      <c r="D148" s="96">
        <f t="shared" si="383"/>
        <v>0.57692307692307687</v>
      </c>
      <c r="E148" s="95">
        <f t="shared" si="384"/>
        <v>13446</v>
      </c>
      <c r="F148" s="98">
        <f t="shared" si="381"/>
        <v>1120.5</v>
      </c>
      <c r="G148" s="95">
        <v>1343</v>
      </c>
      <c r="H148" s="97">
        <f t="shared" si="385"/>
        <v>13538</v>
      </c>
      <c r="I148" s="99">
        <f t="shared" si="382"/>
        <v>1128.1666666666667</v>
      </c>
      <c r="J148" s="41">
        <v>596</v>
      </c>
      <c r="K148" s="41">
        <v>747</v>
      </c>
      <c r="L148" s="42">
        <f t="shared" si="386"/>
        <v>0.4437825763216679</v>
      </c>
      <c r="M148" s="41">
        <f t="shared" si="387"/>
        <v>10906</v>
      </c>
      <c r="N148" s="88">
        <f t="shared" si="379"/>
        <v>0.80558428128231641</v>
      </c>
      <c r="O148" s="91">
        <v>1335</v>
      </c>
      <c r="P148" s="91">
        <f t="shared" si="388"/>
        <v>739</v>
      </c>
      <c r="Q148" s="91">
        <v>8</v>
      </c>
      <c r="R148" s="92">
        <f t="shared" si="392"/>
        <v>0.99404318689501114</v>
      </c>
      <c r="S148" s="93">
        <f t="shared" si="390"/>
        <v>13053</v>
      </c>
      <c r="T148" s="94">
        <f t="shared" si="393"/>
        <v>0.96417491505392228</v>
      </c>
    </row>
    <row r="149" spans="1:20" x14ac:dyDescent="0.3">
      <c r="A149" s="75">
        <v>45992</v>
      </c>
      <c r="B149" s="95">
        <v>1193</v>
      </c>
      <c r="C149" s="95">
        <v>80</v>
      </c>
      <c r="D149" s="96">
        <f t="shared" si="383"/>
        <v>6.7057837384744343E-2</v>
      </c>
      <c r="E149" s="95">
        <f t="shared" si="384"/>
        <v>14030</v>
      </c>
      <c r="F149" s="98">
        <f t="shared" si="381"/>
        <v>1169.1666666666667</v>
      </c>
      <c r="G149" s="95">
        <v>1205</v>
      </c>
      <c r="H149" s="97">
        <f t="shared" si="385"/>
        <v>14131</v>
      </c>
      <c r="I149" s="99">
        <f t="shared" si="382"/>
        <v>1177.5833333333333</v>
      </c>
      <c r="J149" s="41">
        <v>875</v>
      </c>
      <c r="K149" s="41">
        <v>330</v>
      </c>
      <c r="L149" s="42">
        <f t="shared" si="386"/>
        <v>0.72614107883817425</v>
      </c>
      <c r="M149" s="41">
        <f t="shared" si="387"/>
        <v>11230</v>
      </c>
      <c r="N149" s="88">
        <f t="shared" si="379"/>
        <v>0.79470667327153066</v>
      </c>
      <c r="O149" s="91">
        <v>1092</v>
      </c>
      <c r="P149" s="91">
        <f t="shared" si="388"/>
        <v>217</v>
      </c>
      <c r="Q149" s="91">
        <v>113</v>
      </c>
      <c r="R149" s="92">
        <f t="shared" si="392"/>
        <v>0.90622406639004149</v>
      </c>
      <c r="S149" s="93">
        <f t="shared" si="390"/>
        <v>13541</v>
      </c>
      <c r="T149" s="94">
        <f t="shared" si="393"/>
        <v>0.95824782393319652</v>
      </c>
    </row>
    <row r="150" spans="1:20" x14ac:dyDescent="0.3">
      <c r="A150" s="75">
        <v>46023</v>
      </c>
      <c r="B150" s="95">
        <v>1192</v>
      </c>
      <c r="C150" s="95">
        <v>193</v>
      </c>
      <c r="D150" s="96">
        <f t="shared" si="383"/>
        <v>0.16191275167785235</v>
      </c>
      <c r="E150" s="95">
        <f t="shared" si="384"/>
        <v>14350</v>
      </c>
      <c r="F150" s="98">
        <f t="shared" si="381"/>
        <v>1195.8333333333333</v>
      </c>
      <c r="G150" s="95">
        <v>1201</v>
      </c>
      <c r="H150" s="97">
        <f t="shared" si="385"/>
        <v>14453</v>
      </c>
      <c r="I150" s="99">
        <f t="shared" si="382"/>
        <v>1204.4166666666667</v>
      </c>
      <c r="J150" s="41">
        <v>1016</v>
      </c>
      <c r="K150" s="41">
        <v>185</v>
      </c>
      <c r="L150" s="42">
        <f t="shared" si="386"/>
        <v>0.84596169858451287</v>
      </c>
      <c r="M150" s="41">
        <f t="shared" si="387"/>
        <v>11495</v>
      </c>
      <c r="N150" s="88">
        <f t="shared" ref="N150" si="394">M150/H150</f>
        <v>0.79533660831661246</v>
      </c>
      <c r="O150" s="91">
        <v>1197</v>
      </c>
      <c r="P150" s="91">
        <f t="shared" si="388"/>
        <v>181</v>
      </c>
      <c r="Q150" s="91">
        <v>4</v>
      </c>
      <c r="R150" s="92">
        <f t="shared" ref="R150:R151" si="395">O150/G150</f>
        <v>0.99666944213155706</v>
      </c>
      <c r="S150" s="93">
        <f t="shared" si="390"/>
        <v>13869</v>
      </c>
      <c r="T150" s="94">
        <f t="shared" ref="T150" si="396">S150/H150</f>
        <v>0.95959316404898642</v>
      </c>
    </row>
    <row r="151" spans="1:20" x14ac:dyDescent="0.3">
      <c r="A151" s="75">
        <v>46054</v>
      </c>
      <c r="B151" s="95">
        <v>1374</v>
      </c>
      <c r="C151" s="95">
        <v>239</v>
      </c>
      <c r="D151" s="96">
        <f t="shared" si="383"/>
        <v>0.17394468704512372</v>
      </c>
      <c r="E151" s="95">
        <f t="shared" si="384"/>
        <v>14723</v>
      </c>
      <c r="F151" s="98">
        <f t="shared" ref="F151" si="397">AVERAGE(B140:B151)</f>
        <v>1226.9166666666667</v>
      </c>
      <c r="G151" s="95">
        <v>1376</v>
      </c>
      <c r="H151" s="97">
        <f t="shared" si="385"/>
        <v>14821</v>
      </c>
      <c r="I151" s="99">
        <f t="shared" ref="I151" si="398">AVERAGE(G140:G151)</f>
        <v>1235.0833333333333</v>
      </c>
      <c r="J151" s="41">
        <v>1146</v>
      </c>
      <c r="K151" s="41">
        <v>230</v>
      </c>
      <c r="L151" s="42">
        <f>J151/G151</f>
        <v>0.83284883720930236</v>
      </c>
      <c r="M151" s="41">
        <f t="shared" si="387"/>
        <v>11795</v>
      </c>
      <c r="N151" s="88">
        <f t="shared" ref="N151" si="399">M151/H151</f>
        <v>0.79583024087443488</v>
      </c>
      <c r="O151" s="91">
        <v>1356</v>
      </c>
      <c r="P151" s="91">
        <f t="shared" si="388"/>
        <v>210</v>
      </c>
      <c r="Q151" s="91">
        <v>20</v>
      </c>
      <c r="R151" s="92">
        <f t="shared" si="395"/>
        <v>0.98546511627906974</v>
      </c>
      <c r="S151" s="93">
        <f t="shared" si="390"/>
        <v>14258</v>
      </c>
      <c r="T151" s="94">
        <f t="shared" ref="T151" si="400">S151/H151</f>
        <v>0.96201335942244115</v>
      </c>
    </row>
    <row r="152" spans="1:20" x14ac:dyDescent="0.3">
      <c r="A152" s="75">
        <v>46082</v>
      </c>
      <c r="B152" s="95">
        <v>1125</v>
      </c>
      <c r="C152" s="95">
        <v>183</v>
      </c>
      <c r="D152" s="96">
        <f t="shared" ref="D152" si="401">C152/B152</f>
        <v>0.16266666666666665</v>
      </c>
      <c r="E152" s="95">
        <f t="shared" ref="E152" si="402">SUM(B141:B152)</f>
        <v>14196</v>
      </c>
      <c r="F152" s="98">
        <f t="shared" ref="F152" si="403">AVERAGE(B141:B152)</f>
        <v>1183</v>
      </c>
      <c r="G152" s="95">
        <v>1134</v>
      </c>
      <c r="H152" s="97">
        <f t="shared" ref="H152" si="404">SUM(G141:G152)</f>
        <v>14289</v>
      </c>
      <c r="I152" s="99">
        <f t="shared" ref="I152" si="405">AVERAGE(G141:G152)</f>
        <v>1190.75</v>
      </c>
      <c r="J152" s="41">
        <v>1069</v>
      </c>
      <c r="K152" s="41">
        <v>65</v>
      </c>
      <c r="L152" s="42">
        <f t="shared" ref="L152" si="406">J152/G152</f>
        <v>0.94268077601410938</v>
      </c>
      <c r="M152" s="41">
        <f t="shared" ref="M152" si="407">SUM(J141:J152)</f>
        <v>11526</v>
      </c>
      <c r="N152" s="88">
        <f t="shared" ref="N152" si="408">M152/H152</f>
        <v>0.80663447407096367</v>
      </c>
      <c r="O152" s="91">
        <v>1121</v>
      </c>
      <c r="P152" s="91">
        <f>O152-J152</f>
        <v>52</v>
      </c>
      <c r="Q152" s="91">
        <v>13</v>
      </c>
      <c r="R152" s="92">
        <f t="shared" ref="R152" si="409">O152/G152</f>
        <v>0.9885361552028219</v>
      </c>
      <c r="S152" s="93">
        <f t="shared" ref="S152" si="410">SUM(O141:O152)</f>
        <v>13943</v>
      </c>
      <c r="T152" s="94">
        <f t="shared" ref="T152" si="411">S152/H152</f>
        <v>0.97578556931905658</v>
      </c>
    </row>
    <row r="153" spans="1:20" x14ac:dyDescent="0.3">
      <c r="A153" s="75">
        <v>46113</v>
      </c>
      <c r="B153" s="95">
        <v>978</v>
      </c>
      <c r="C153" s="95">
        <v>284</v>
      </c>
      <c r="D153" s="96">
        <f t="shared" ref="D153" si="412">C153/B153</f>
        <v>0.29038854805725972</v>
      </c>
      <c r="E153" s="95">
        <f t="shared" ref="E153" si="413">SUM(B142:B153)</f>
        <v>14667</v>
      </c>
      <c r="F153" s="98">
        <f t="shared" ref="F153" si="414">AVERAGE(B142:B153)</f>
        <v>1222.25</v>
      </c>
      <c r="G153" s="95">
        <v>986</v>
      </c>
      <c r="H153" s="97">
        <f t="shared" ref="H153" si="415">SUM(G142:G153)</f>
        <v>14765</v>
      </c>
      <c r="I153" s="99">
        <f t="shared" ref="I153" si="416">AVERAGE(G142:G153)</f>
        <v>1230.4166666666667</v>
      </c>
      <c r="J153" s="41">
        <v>820</v>
      </c>
      <c r="K153" s="41">
        <v>166</v>
      </c>
      <c r="L153" s="42">
        <f t="shared" ref="L153" si="417">J153/G153</f>
        <v>0.83164300202839758</v>
      </c>
      <c r="M153" s="41">
        <f t="shared" ref="M153" si="418">SUM(J142:J153)</f>
        <v>11866</v>
      </c>
      <c r="N153" s="88">
        <f t="shared" ref="N153" si="419">M153/H153</f>
        <v>0.80365729766339311</v>
      </c>
      <c r="O153" s="91">
        <v>984</v>
      </c>
      <c r="P153" s="91">
        <f>O153-J153</f>
        <v>164</v>
      </c>
      <c r="Q153" s="91">
        <v>2</v>
      </c>
      <c r="R153" s="92">
        <f t="shared" ref="R153" si="420">O153/G153</f>
        <v>0.99797160243407712</v>
      </c>
      <c r="S153" s="93">
        <f t="shared" ref="S153" si="421">SUM(O142:O153)</f>
        <v>14447</v>
      </c>
      <c r="T153" s="94">
        <f t="shared" ref="T153" si="422">S153/H153</f>
        <v>0.97846258042668477</v>
      </c>
    </row>
    <row r="154" spans="1:20" x14ac:dyDescent="0.3">
      <c r="A154" s="75">
        <v>46143</v>
      </c>
      <c r="B154" s="95">
        <v>1515</v>
      </c>
      <c r="C154" s="95">
        <v>339</v>
      </c>
      <c r="D154" s="96">
        <f t="shared" ref="D154" si="423">C154/B154</f>
        <v>0.22376237623762377</v>
      </c>
      <c r="E154" s="95">
        <f t="shared" ref="E154" si="424">SUM(B143:B154)</f>
        <v>14733</v>
      </c>
      <c r="F154" s="98">
        <f t="shared" ref="F154" si="425">AVERAGE(B143:B154)</f>
        <v>1227.75</v>
      </c>
      <c r="G154" s="95">
        <v>1523</v>
      </c>
      <c r="H154" s="97">
        <f t="shared" ref="H154" si="426">SUM(G143:G154)</f>
        <v>14826</v>
      </c>
      <c r="I154" s="99">
        <f t="shared" ref="I154" si="427">AVERAGE(G143:G154)</f>
        <v>1235.5</v>
      </c>
      <c r="J154" s="41">
        <v>1174</v>
      </c>
      <c r="K154" s="41">
        <v>349</v>
      </c>
      <c r="L154" s="42">
        <f t="shared" ref="L154" si="428">J154/G154</f>
        <v>0.77084701247537757</v>
      </c>
      <c r="M154" s="41">
        <f t="shared" ref="M154" si="429">SUM(J143:J154)</f>
        <v>11682</v>
      </c>
      <c r="N154" s="88">
        <f t="shared" ref="N154" si="430">M154/H154</f>
        <v>0.78794010522055846</v>
      </c>
      <c r="O154" s="91">
        <v>1519</v>
      </c>
      <c r="P154" s="91">
        <f>O154-J154</f>
        <v>345</v>
      </c>
      <c r="Q154" s="91">
        <v>4</v>
      </c>
      <c r="R154" s="92">
        <f t="shared" ref="R154" si="431">O154/G154</f>
        <v>0.99737360472751146</v>
      </c>
      <c r="S154" s="93">
        <f t="shared" ref="S154" si="432">SUM(O143:O154)</f>
        <v>14553</v>
      </c>
      <c r="T154" s="94">
        <f t="shared" ref="T154" si="433">S154/H154</f>
        <v>0.9815864022662889</v>
      </c>
    </row>
    <row r="155" spans="1:20" x14ac:dyDescent="0.3">
      <c r="A155" s="75">
        <v>46174</v>
      </c>
      <c r="B155" s="95">
        <v>1652</v>
      </c>
      <c r="C155" s="95">
        <v>435</v>
      </c>
      <c r="D155" s="96">
        <f t="shared" ref="D155" si="434">C155/B155</f>
        <v>0.26331719128329295</v>
      </c>
      <c r="E155" s="95">
        <f t="shared" ref="E155" si="435">SUM(B144:B155)</f>
        <v>15170</v>
      </c>
      <c r="F155" s="98">
        <f t="shared" ref="F155" si="436">AVERAGE(B144:B155)</f>
        <v>1264.1666666666667</v>
      </c>
      <c r="G155" s="95">
        <v>1661</v>
      </c>
      <c r="H155" s="97">
        <f t="shared" ref="H155" si="437">SUM(G144:G155)</f>
        <v>15268</v>
      </c>
      <c r="I155" s="99">
        <f t="shared" ref="I155" si="438">AVERAGE(G144:G155)</f>
        <v>1272.3333333333333</v>
      </c>
      <c r="J155" s="41">
        <v>1530</v>
      </c>
      <c r="K155" s="41">
        <v>131</v>
      </c>
      <c r="L155" s="42">
        <f t="shared" ref="L155" si="439">J155/G155</f>
        <v>0.92113184828416617</v>
      </c>
      <c r="M155" s="41">
        <f t="shared" ref="M155" si="440">SUM(J144:J155)</f>
        <v>12191</v>
      </c>
      <c r="N155" s="88">
        <f t="shared" ref="N155" si="441">M155/H155</f>
        <v>0.79846738276133089</v>
      </c>
      <c r="O155" s="91">
        <v>1642</v>
      </c>
      <c r="P155" s="91">
        <f>O155-J155</f>
        <v>112</v>
      </c>
      <c r="Q155" s="91">
        <v>19</v>
      </c>
      <c r="R155" s="92">
        <f t="shared" ref="R155" si="442">O155/G155</f>
        <v>0.98856110776640582</v>
      </c>
      <c r="S155" s="93">
        <f t="shared" ref="S155" si="443">SUM(O144:O155)</f>
        <v>14979</v>
      </c>
      <c r="T155" s="94">
        <f t="shared" ref="T155" si="444">S155/H155</f>
        <v>0.98107152213780457</v>
      </c>
    </row>
  </sheetData>
  <mergeCells count="2">
    <mergeCell ref="J1:T1"/>
    <mergeCell ref="A1:F1"/>
  </mergeCells>
  <pageMargins left="0.7" right="0.7" top="0.75" bottom="0.75" header="0.3" footer="0.3"/>
  <pageSetup paperSize="9" orientation="portrait" horizontalDpi="300" verticalDpi="300" r:id="rId1"/>
  <ignoredErrors>
    <ignoredError sqref="S66:S94"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0F10B-8629-4C93-9CAF-5E4AEAB767DE}">
  <sheetPr>
    <tabColor rgb="FF7030A0"/>
  </sheetPr>
  <dimension ref="A1:V429"/>
  <sheetViews>
    <sheetView zoomScaleNormal="100" workbookViewId="0">
      <pane ySplit="1" topLeftCell="A395" activePane="bottomLeft" state="frozen"/>
      <selection pane="bottomLeft" activeCell="A429" sqref="A429"/>
    </sheetView>
  </sheetViews>
  <sheetFormatPr defaultRowHeight="13" x14ac:dyDescent="0.3"/>
  <cols>
    <col min="1" max="1" width="11.69921875" style="6" customWidth="1"/>
    <col min="2" max="5" width="11.69921875" style="1" customWidth="1"/>
  </cols>
  <sheetData>
    <row r="1" spans="1:5" ht="36" x14ac:dyDescent="0.3">
      <c r="A1" s="100" t="s">
        <v>0</v>
      </c>
      <c r="B1" s="7" t="s">
        <v>95</v>
      </c>
      <c r="C1" s="7" t="s">
        <v>96</v>
      </c>
      <c r="D1" s="7" t="s">
        <v>97</v>
      </c>
      <c r="E1" s="7" t="s">
        <v>98</v>
      </c>
    </row>
    <row r="2" spans="1:5" x14ac:dyDescent="0.3">
      <c r="A2" s="102">
        <v>33147</v>
      </c>
      <c r="B2" s="101">
        <v>1787</v>
      </c>
      <c r="C2" s="101">
        <v>1019</v>
      </c>
      <c r="D2" s="97">
        <v>768</v>
      </c>
      <c r="E2" s="97" t="s">
        <v>13</v>
      </c>
    </row>
    <row r="3" spans="1:5" x14ac:dyDescent="0.3">
      <c r="A3" s="102">
        <v>33178</v>
      </c>
      <c r="B3" s="101">
        <v>1683</v>
      </c>
      <c r="C3" s="101">
        <v>1006</v>
      </c>
      <c r="D3" s="97">
        <v>677</v>
      </c>
      <c r="E3" s="97" t="s">
        <v>13</v>
      </c>
    </row>
    <row r="4" spans="1:5" x14ac:dyDescent="0.3">
      <c r="A4" s="102">
        <v>33208</v>
      </c>
      <c r="B4" s="101">
        <v>2603</v>
      </c>
      <c r="C4" s="101">
        <v>1637</v>
      </c>
      <c r="D4" s="97">
        <v>966</v>
      </c>
      <c r="E4" s="97" t="s">
        <v>13</v>
      </c>
    </row>
    <row r="5" spans="1:5" x14ac:dyDescent="0.3">
      <c r="A5" s="102">
        <v>33239</v>
      </c>
      <c r="B5" s="101">
        <v>2404</v>
      </c>
      <c r="C5" s="101">
        <v>1620</v>
      </c>
      <c r="D5" s="97">
        <v>784</v>
      </c>
      <c r="E5" s="97" t="s">
        <v>13</v>
      </c>
    </row>
    <row r="6" spans="1:5" x14ac:dyDescent="0.3">
      <c r="A6" s="102">
        <v>33270</v>
      </c>
      <c r="B6" s="101">
        <v>2272</v>
      </c>
      <c r="C6" s="101">
        <v>1318</v>
      </c>
      <c r="D6" s="97">
        <v>954</v>
      </c>
      <c r="E6" s="97" t="s">
        <v>13</v>
      </c>
    </row>
    <row r="7" spans="1:5" x14ac:dyDescent="0.3">
      <c r="A7" s="102">
        <v>33298</v>
      </c>
      <c r="B7" s="101">
        <v>1594</v>
      </c>
      <c r="C7" s="101">
        <v>1522</v>
      </c>
      <c r="D7" s="97">
        <v>72</v>
      </c>
      <c r="E7" s="97" t="s">
        <v>13</v>
      </c>
    </row>
    <row r="8" spans="1:5" x14ac:dyDescent="0.3">
      <c r="A8" s="102">
        <v>33329</v>
      </c>
      <c r="B8" s="101">
        <v>1361</v>
      </c>
      <c r="C8" s="101">
        <v>1454</v>
      </c>
      <c r="D8" s="97">
        <v>-93</v>
      </c>
      <c r="E8" s="97" t="s">
        <v>13</v>
      </c>
    </row>
    <row r="9" spans="1:5" x14ac:dyDescent="0.3">
      <c r="A9" s="102">
        <v>33359</v>
      </c>
      <c r="B9" s="101">
        <v>1212</v>
      </c>
      <c r="C9" s="101">
        <v>1488</v>
      </c>
      <c r="D9" s="97">
        <v>-276</v>
      </c>
      <c r="E9" s="97" t="s">
        <v>13</v>
      </c>
    </row>
    <row r="10" spans="1:5" x14ac:dyDescent="0.3">
      <c r="A10" s="102">
        <v>33390</v>
      </c>
      <c r="B10" s="101">
        <v>1358</v>
      </c>
      <c r="C10" s="101">
        <v>1509</v>
      </c>
      <c r="D10" s="97">
        <v>-151</v>
      </c>
      <c r="E10" s="97" t="s">
        <v>13</v>
      </c>
    </row>
    <row r="11" spans="1:5" x14ac:dyDescent="0.3">
      <c r="A11" s="102">
        <v>33420</v>
      </c>
      <c r="B11" s="101">
        <v>1631</v>
      </c>
      <c r="C11" s="101">
        <v>1322</v>
      </c>
      <c r="D11" s="97">
        <v>309</v>
      </c>
      <c r="E11" s="97" t="s">
        <v>13</v>
      </c>
    </row>
    <row r="12" spans="1:5" x14ac:dyDescent="0.3">
      <c r="A12" s="102">
        <v>33451</v>
      </c>
      <c r="B12" s="101">
        <v>1673</v>
      </c>
      <c r="C12" s="101">
        <v>1392</v>
      </c>
      <c r="D12" s="97">
        <v>281</v>
      </c>
      <c r="E12" s="97" t="s">
        <v>13</v>
      </c>
    </row>
    <row r="13" spans="1:5" x14ac:dyDescent="0.3">
      <c r="A13" s="102">
        <v>33482</v>
      </c>
      <c r="B13" s="101">
        <v>1449</v>
      </c>
      <c r="C13" s="101">
        <v>1212</v>
      </c>
      <c r="D13" s="97">
        <v>237</v>
      </c>
      <c r="E13" s="101">
        <f>SUM(D2:D13)</f>
        <v>4528</v>
      </c>
    </row>
    <row r="14" spans="1:5" x14ac:dyDescent="0.3">
      <c r="A14" s="102">
        <v>33512</v>
      </c>
      <c r="B14" s="101">
        <v>1534</v>
      </c>
      <c r="C14" s="101">
        <v>1100</v>
      </c>
      <c r="D14" s="97">
        <v>434</v>
      </c>
      <c r="E14" s="101">
        <f>SUM(D3:D14)</f>
        <v>4194</v>
      </c>
    </row>
    <row r="15" spans="1:5" x14ac:dyDescent="0.3">
      <c r="A15" s="102">
        <v>33543</v>
      </c>
      <c r="B15" s="101">
        <v>1486</v>
      </c>
      <c r="C15" s="101">
        <v>1418</v>
      </c>
      <c r="D15" s="97">
        <v>68</v>
      </c>
      <c r="E15" s="101">
        <f>SUM(D4:D15)</f>
        <v>3585</v>
      </c>
    </row>
    <row r="16" spans="1:5" x14ac:dyDescent="0.3">
      <c r="A16" s="102">
        <v>33573</v>
      </c>
      <c r="B16" s="101">
        <v>1911</v>
      </c>
      <c r="C16" s="101">
        <v>1719</v>
      </c>
      <c r="D16" s="97">
        <v>192</v>
      </c>
      <c r="E16" s="101">
        <f t="shared" ref="E16:E79" si="0">SUM(D5:D16)</f>
        <v>2811</v>
      </c>
    </row>
    <row r="17" spans="1:5" x14ac:dyDescent="0.3">
      <c r="A17" s="102">
        <v>33604</v>
      </c>
      <c r="B17" s="101">
        <v>2225</v>
      </c>
      <c r="C17" s="101">
        <v>1702</v>
      </c>
      <c r="D17" s="97">
        <v>523</v>
      </c>
      <c r="E17" s="101">
        <f t="shared" si="0"/>
        <v>2550</v>
      </c>
    </row>
    <row r="18" spans="1:5" x14ac:dyDescent="0.3">
      <c r="A18" s="102">
        <v>33635</v>
      </c>
      <c r="B18" s="101">
        <v>2019</v>
      </c>
      <c r="C18" s="101">
        <v>1434</v>
      </c>
      <c r="D18" s="97">
        <v>585</v>
      </c>
      <c r="E18" s="101">
        <f t="shared" si="0"/>
        <v>2181</v>
      </c>
    </row>
    <row r="19" spans="1:5" x14ac:dyDescent="0.3">
      <c r="A19" s="102">
        <v>33664</v>
      </c>
      <c r="B19" s="101">
        <v>1315</v>
      </c>
      <c r="C19" s="101">
        <v>1618</v>
      </c>
      <c r="D19" s="97">
        <v>-303</v>
      </c>
      <c r="E19" s="101">
        <f t="shared" si="0"/>
        <v>1806</v>
      </c>
    </row>
    <row r="20" spans="1:5" x14ac:dyDescent="0.3">
      <c r="A20" s="102">
        <v>33695</v>
      </c>
      <c r="B20" s="101">
        <v>1183</v>
      </c>
      <c r="C20" s="101">
        <v>1408</v>
      </c>
      <c r="D20" s="97">
        <v>-225</v>
      </c>
      <c r="E20" s="101">
        <f t="shared" si="0"/>
        <v>1674</v>
      </c>
    </row>
    <row r="21" spans="1:5" x14ac:dyDescent="0.3">
      <c r="A21" s="102">
        <v>33725</v>
      </c>
      <c r="B21" s="101">
        <v>1331</v>
      </c>
      <c r="C21" s="101">
        <v>1468</v>
      </c>
      <c r="D21" s="97">
        <v>-137</v>
      </c>
      <c r="E21" s="101">
        <f t="shared" si="0"/>
        <v>1813</v>
      </c>
    </row>
    <row r="22" spans="1:5" x14ac:dyDescent="0.3">
      <c r="A22" s="102">
        <v>33756</v>
      </c>
      <c r="B22" s="101">
        <v>1304</v>
      </c>
      <c r="C22" s="101">
        <v>1263</v>
      </c>
      <c r="D22" s="97">
        <v>41</v>
      </c>
      <c r="E22" s="101">
        <f t="shared" si="0"/>
        <v>2005</v>
      </c>
    </row>
    <row r="23" spans="1:5" x14ac:dyDescent="0.3">
      <c r="A23" s="102">
        <v>33786</v>
      </c>
      <c r="B23" s="101">
        <v>1309</v>
      </c>
      <c r="C23" s="101">
        <v>1329</v>
      </c>
      <c r="D23" s="97">
        <v>-20</v>
      </c>
      <c r="E23" s="101">
        <f t="shared" si="0"/>
        <v>1676</v>
      </c>
    </row>
    <row r="24" spans="1:5" x14ac:dyDescent="0.3">
      <c r="A24" s="102">
        <v>33817</v>
      </c>
      <c r="B24" s="101">
        <v>1608</v>
      </c>
      <c r="C24" s="101">
        <v>1327</v>
      </c>
      <c r="D24" s="97">
        <v>281</v>
      </c>
      <c r="E24" s="101">
        <f t="shared" si="0"/>
        <v>1676</v>
      </c>
    </row>
    <row r="25" spans="1:5" x14ac:dyDescent="0.3">
      <c r="A25" s="102">
        <v>33848</v>
      </c>
      <c r="B25" s="101">
        <v>1543</v>
      </c>
      <c r="C25" s="101">
        <v>1228</v>
      </c>
      <c r="D25" s="97">
        <v>315</v>
      </c>
      <c r="E25" s="101">
        <f t="shared" si="0"/>
        <v>1754</v>
      </c>
    </row>
    <row r="26" spans="1:5" x14ac:dyDescent="0.3">
      <c r="A26" s="102">
        <v>33878</v>
      </c>
      <c r="B26" s="101">
        <v>1524</v>
      </c>
      <c r="C26" s="101">
        <v>976</v>
      </c>
      <c r="D26" s="97">
        <v>548</v>
      </c>
      <c r="E26" s="101">
        <f t="shared" si="0"/>
        <v>1868</v>
      </c>
    </row>
    <row r="27" spans="1:5" x14ac:dyDescent="0.3">
      <c r="A27" s="102">
        <v>33909</v>
      </c>
      <c r="B27" s="101">
        <v>1979</v>
      </c>
      <c r="C27" s="101">
        <v>1131</v>
      </c>
      <c r="D27" s="97">
        <v>848</v>
      </c>
      <c r="E27" s="101">
        <f t="shared" si="0"/>
        <v>2648</v>
      </c>
    </row>
    <row r="28" spans="1:5" x14ac:dyDescent="0.3">
      <c r="A28" s="102">
        <v>33939</v>
      </c>
      <c r="B28" s="101">
        <v>2266</v>
      </c>
      <c r="C28" s="101">
        <v>1586</v>
      </c>
      <c r="D28" s="97">
        <v>680</v>
      </c>
      <c r="E28" s="101">
        <f t="shared" si="0"/>
        <v>3136</v>
      </c>
    </row>
    <row r="29" spans="1:5" x14ac:dyDescent="0.3">
      <c r="A29" s="102">
        <v>33970</v>
      </c>
      <c r="B29" s="101">
        <v>2888</v>
      </c>
      <c r="C29" s="101">
        <v>1633</v>
      </c>
      <c r="D29" s="97">
        <v>1255</v>
      </c>
      <c r="E29" s="101">
        <f t="shared" si="0"/>
        <v>3868</v>
      </c>
    </row>
    <row r="30" spans="1:5" x14ac:dyDescent="0.3">
      <c r="A30" s="102">
        <v>34001</v>
      </c>
      <c r="B30" s="101">
        <v>2339</v>
      </c>
      <c r="C30" s="101">
        <v>1160</v>
      </c>
      <c r="D30" s="97">
        <v>1179</v>
      </c>
      <c r="E30" s="101">
        <f t="shared" si="0"/>
        <v>4462</v>
      </c>
    </row>
    <row r="31" spans="1:5" x14ac:dyDescent="0.3">
      <c r="A31" s="102">
        <v>34029</v>
      </c>
      <c r="B31" s="101">
        <v>1481</v>
      </c>
      <c r="C31" s="101">
        <v>1589</v>
      </c>
      <c r="D31" s="97">
        <v>-108</v>
      </c>
      <c r="E31" s="101">
        <f t="shared" si="0"/>
        <v>4657</v>
      </c>
    </row>
    <row r="32" spans="1:5" x14ac:dyDescent="0.3">
      <c r="A32" s="102">
        <v>34060</v>
      </c>
      <c r="B32" s="101">
        <v>1692</v>
      </c>
      <c r="C32" s="101">
        <v>1389</v>
      </c>
      <c r="D32" s="97">
        <v>303</v>
      </c>
      <c r="E32" s="101">
        <f t="shared" si="0"/>
        <v>5185</v>
      </c>
    </row>
    <row r="33" spans="1:5" x14ac:dyDescent="0.3">
      <c r="A33" s="102">
        <v>34090</v>
      </c>
      <c r="B33" s="101">
        <v>1608</v>
      </c>
      <c r="C33" s="101">
        <v>1298</v>
      </c>
      <c r="D33" s="97">
        <v>310</v>
      </c>
      <c r="E33" s="101">
        <f t="shared" si="0"/>
        <v>5632</v>
      </c>
    </row>
    <row r="34" spans="1:5" x14ac:dyDescent="0.3">
      <c r="A34" s="102">
        <v>34121</v>
      </c>
      <c r="B34" s="101">
        <v>1493</v>
      </c>
      <c r="C34" s="101">
        <v>1188</v>
      </c>
      <c r="D34" s="97">
        <v>305</v>
      </c>
      <c r="E34" s="101">
        <f t="shared" si="0"/>
        <v>5896</v>
      </c>
    </row>
    <row r="35" spans="1:5" x14ac:dyDescent="0.3">
      <c r="A35" s="102">
        <v>34151</v>
      </c>
      <c r="B35" s="101">
        <v>1803</v>
      </c>
      <c r="C35" s="101">
        <v>1164</v>
      </c>
      <c r="D35" s="97">
        <v>639</v>
      </c>
      <c r="E35" s="101">
        <f t="shared" si="0"/>
        <v>6555</v>
      </c>
    </row>
    <row r="36" spans="1:5" x14ac:dyDescent="0.3">
      <c r="A36" s="102">
        <v>34182</v>
      </c>
      <c r="B36" s="101">
        <v>1854</v>
      </c>
      <c r="C36" s="101">
        <v>1157</v>
      </c>
      <c r="D36" s="97">
        <v>697</v>
      </c>
      <c r="E36" s="101">
        <f t="shared" si="0"/>
        <v>6971</v>
      </c>
    </row>
    <row r="37" spans="1:5" x14ac:dyDescent="0.3">
      <c r="A37" s="102">
        <v>34213</v>
      </c>
      <c r="B37" s="101">
        <v>1837</v>
      </c>
      <c r="C37" s="101">
        <v>1150</v>
      </c>
      <c r="D37" s="97">
        <v>687</v>
      </c>
      <c r="E37" s="101">
        <f t="shared" si="0"/>
        <v>7343</v>
      </c>
    </row>
    <row r="38" spans="1:5" x14ac:dyDescent="0.3">
      <c r="A38" s="102">
        <v>34243</v>
      </c>
      <c r="B38" s="101">
        <v>1909</v>
      </c>
      <c r="C38" s="101">
        <v>984</v>
      </c>
      <c r="D38" s="97">
        <v>925</v>
      </c>
      <c r="E38" s="101">
        <f t="shared" si="0"/>
        <v>7720</v>
      </c>
    </row>
    <row r="39" spans="1:5" x14ac:dyDescent="0.3">
      <c r="A39" s="102">
        <v>34274</v>
      </c>
      <c r="B39" s="101">
        <v>2352</v>
      </c>
      <c r="C39" s="101">
        <v>1123</v>
      </c>
      <c r="D39" s="97">
        <v>1229</v>
      </c>
      <c r="E39" s="101">
        <f t="shared" si="0"/>
        <v>8101</v>
      </c>
    </row>
    <row r="40" spans="1:5" x14ac:dyDescent="0.3">
      <c r="A40" s="102">
        <v>34304</v>
      </c>
      <c r="B40" s="101">
        <v>2484</v>
      </c>
      <c r="C40" s="101">
        <v>1496</v>
      </c>
      <c r="D40" s="97">
        <v>988</v>
      </c>
      <c r="E40" s="101">
        <f t="shared" si="0"/>
        <v>8409</v>
      </c>
    </row>
    <row r="41" spans="1:5" x14ac:dyDescent="0.3">
      <c r="A41" s="102">
        <v>34335</v>
      </c>
      <c r="B41" s="101">
        <v>3384</v>
      </c>
      <c r="C41" s="101">
        <v>1638</v>
      </c>
      <c r="D41" s="97">
        <v>1746</v>
      </c>
      <c r="E41" s="101">
        <f t="shared" si="0"/>
        <v>8900</v>
      </c>
    </row>
    <row r="42" spans="1:5" x14ac:dyDescent="0.3">
      <c r="A42" s="102">
        <v>34366</v>
      </c>
      <c r="B42" s="101">
        <v>2549</v>
      </c>
      <c r="C42" s="101">
        <v>1264</v>
      </c>
      <c r="D42" s="97">
        <v>1285</v>
      </c>
      <c r="E42" s="101">
        <f t="shared" si="0"/>
        <v>9006</v>
      </c>
    </row>
    <row r="43" spans="1:5" x14ac:dyDescent="0.3">
      <c r="A43" s="102">
        <v>34394</v>
      </c>
      <c r="B43" s="101">
        <v>2200</v>
      </c>
      <c r="C43" s="101">
        <v>1518</v>
      </c>
      <c r="D43" s="97">
        <v>682</v>
      </c>
      <c r="E43" s="101">
        <f t="shared" si="0"/>
        <v>9796</v>
      </c>
    </row>
    <row r="44" spans="1:5" x14ac:dyDescent="0.3">
      <c r="A44" s="102">
        <v>34425</v>
      </c>
      <c r="B44" s="101">
        <v>2019</v>
      </c>
      <c r="C44" s="101">
        <v>1449</v>
      </c>
      <c r="D44" s="97">
        <v>570</v>
      </c>
      <c r="E44" s="101">
        <f t="shared" si="0"/>
        <v>10063</v>
      </c>
    </row>
    <row r="45" spans="1:5" x14ac:dyDescent="0.3">
      <c r="A45" s="102">
        <v>34455</v>
      </c>
      <c r="B45" s="101">
        <v>2058</v>
      </c>
      <c r="C45" s="101">
        <v>1351</v>
      </c>
      <c r="D45" s="97">
        <v>707</v>
      </c>
      <c r="E45" s="101">
        <f t="shared" si="0"/>
        <v>10460</v>
      </c>
    </row>
    <row r="46" spans="1:5" x14ac:dyDescent="0.3">
      <c r="A46" s="102">
        <v>34486</v>
      </c>
      <c r="B46" s="101">
        <v>1893</v>
      </c>
      <c r="C46" s="101">
        <v>1261</v>
      </c>
      <c r="D46" s="97">
        <v>632</v>
      </c>
      <c r="E46" s="101">
        <f t="shared" si="0"/>
        <v>10787</v>
      </c>
    </row>
    <row r="47" spans="1:5" x14ac:dyDescent="0.3">
      <c r="A47" s="102">
        <v>34516</v>
      </c>
      <c r="B47" s="101">
        <v>2234</v>
      </c>
      <c r="C47" s="101">
        <v>1333</v>
      </c>
      <c r="D47" s="97">
        <v>901</v>
      </c>
      <c r="E47" s="101">
        <f t="shared" si="0"/>
        <v>11049</v>
      </c>
    </row>
    <row r="48" spans="1:5" x14ac:dyDescent="0.3">
      <c r="A48" s="102">
        <v>34547</v>
      </c>
      <c r="B48" s="101">
        <v>2410</v>
      </c>
      <c r="C48" s="101">
        <v>1246</v>
      </c>
      <c r="D48" s="97">
        <v>1164</v>
      </c>
      <c r="E48" s="101">
        <f t="shared" si="0"/>
        <v>11516</v>
      </c>
    </row>
    <row r="49" spans="1:5" x14ac:dyDescent="0.3">
      <c r="A49" s="102">
        <v>34578</v>
      </c>
      <c r="B49" s="101">
        <v>2332</v>
      </c>
      <c r="C49" s="101">
        <v>1091</v>
      </c>
      <c r="D49" s="97">
        <v>1241</v>
      </c>
      <c r="E49" s="101">
        <f t="shared" si="0"/>
        <v>12070</v>
      </c>
    </row>
    <row r="50" spans="1:5" x14ac:dyDescent="0.3">
      <c r="A50" s="102">
        <v>34608</v>
      </c>
      <c r="B50" s="101">
        <v>2301</v>
      </c>
      <c r="C50" s="101">
        <v>973</v>
      </c>
      <c r="D50" s="97">
        <v>1328</v>
      </c>
      <c r="E50" s="101">
        <f t="shared" si="0"/>
        <v>12473</v>
      </c>
    </row>
    <row r="51" spans="1:5" x14ac:dyDescent="0.3">
      <c r="A51" s="102">
        <v>34639</v>
      </c>
      <c r="B51" s="101">
        <v>2617</v>
      </c>
      <c r="C51" s="101">
        <v>1241</v>
      </c>
      <c r="D51" s="97">
        <v>1376</v>
      </c>
      <c r="E51" s="101">
        <f t="shared" si="0"/>
        <v>12620</v>
      </c>
    </row>
    <row r="52" spans="1:5" x14ac:dyDescent="0.3">
      <c r="A52" s="102">
        <v>34669</v>
      </c>
      <c r="B52" s="101">
        <v>3121</v>
      </c>
      <c r="C52" s="101">
        <v>1560</v>
      </c>
      <c r="D52" s="97">
        <v>1561</v>
      </c>
      <c r="E52" s="101">
        <f t="shared" si="0"/>
        <v>13193</v>
      </c>
    </row>
    <row r="53" spans="1:5" x14ac:dyDescent="0.3">
      <c r="A53" s="102">
        <v>34700</v>
      </c>
      <c r="B53" s="101">
        <v>3980</v>
      </c>
      <c r="C53" s="101">
        <v>1864</v>
      </c>
      <c r="D53" s="97">
        <v>2116</v>
      </c>
      <c r="E53" s="101">
        <f t="shared" si="0"/>
        <v>13563</v>
      </c>
    </row>
    <row r="54" spans="1:5" x14ac:dyDescent="0.3">
      <c r="A54" s="102">
        <v>34731</v>
      </c>
      <c r="B54" s="101">
        <v>3250</v>
      </c>
      <c r="C54" s="101">
        <v>1334</v>
      </c>
      <c r="D54" s="97">
        <v>1916</v>
      </c>
      <c r="E54" s="101">
        <f t="shared" si="0"/>
        <v>14194</v>
      </c>
    </row>
    <row r="55" spans="1:5" x14ac:dyDescent="0.3">
      <c r="A55" s="102">
        <v>34759</v>
      </c>
      <c r="B55" s="101">
        <v>2474</v>
      </c>
      <c r="C55" s="101">
        <v>1526</v>
      </c>
      <c r="D55" s="97">
        <v>948</v>
      </c>
      <c r="E55" s="101">
        <f t="shared" si="0"/>
        <v>14460</v>
      </c>
    </row>
    <row r="56" spans="1:5" x14ac:dyDescent="0.3">
      <c r="A56" s="102">
        <v>34790</v>
      </c>
      <c r="B56" s="101">
        <v>2429</v>
      </c>
      <c r="C56" s="101">
        <v>1623</v>
      </c>
      <c r="D56" s="97">
        <v>806</v>
      </c>
      <c r="E56" s="101">
        <f t="shared" si="0"/>
        <v>14696</v>
      </c>
    </row>
    <row r="57" spans="1:5" x14ac:dyDescent="0.3">
      <c r="A57" s="102">
        <v>34820</v>
      </c>
      <c r="B57" s="101">
        <v>2441</v>
      </c>
      <c r="C57" s="101">
        <v>1663</v>
      </c>
      <c r="D57" s="97">
        <v>778</v>
      </c>
      <c r="E57" s="101">
        <f t="shared" si="0"/>
        <v>14767</v>
      </c>
    </row>
    <row r="58" spans="1:5" x14ac:dyDescent="0.3">
      <c r="A58" s="102">
        <v>34851</v>
      </c>
      <c r="B58" s="101">
        <v>2555</v>
      </c>
      <c r="C58" s="101">
        <v>1315</v>
      </c>
      <c r="D58" s="97">
        <v>1240</v>
      </c>
      <c r="E58" s="101">
        <f t="shared" si="0"/>
        <v>15375</v>
      </c>
    </row>
    <row r="59" spans="1:5" x14ac:dyDescent="0.3">
      <c r="A59" s="102">
        <v>34881</v>
      </c>
      <c r="B59" s="101">
        <v>3313</v>
      </c>
      <c r="C59" s="101">
        <v>1511</v>
      </c>
      <c r="D59" s="97">
        <v>1802</v>
      </c>
      <c r="E59" s="101">
        <f t="shared" si="0"/>
        <v>16276</v>
      </c>
    </row>
    <row r="60" spans="1:5" x14ac:dyDescent="0.3">
      <c r="A60" s="102">
        <v>34912</v>
      </c>
      <c r="B60" s="101">
        <v>3170</v>
      </c>
      <c r="C60" s="101">
        <v>1310</v>
      </c>
      <c r="D60" s="97">
        <v>1860</v>
      </c>
      <c r="E60" s="101">
        <f t="shared" si="0"/>
        <v>16972</v>
      </c>
    </row>
    <row r="61" spans="1:5" x14ac:dyDescent="0.3">
      <c r="A61" s="102">
        <v>34943</v>
      </c>
      <c r="B61" s="101">
        <v>3489</v>
      </c>
      <c r="C61" s="101">
        <v>1330</v>
      </c>
      <c r="D61" s="97">
        <v>2159</v>
      </c>
      <c r="E61" s="101">
        <f t="shared" si="0"/>
        <v>17890</v>
      </c>
    </row>
    <row r="62" spans="1:5" x14ac:dyDescent="0.3">
      <c r="A62" s="102">
        <v>34973</v>
      </c>
      <c r="B62" s="101">
        <v>3295</v>
      </c>
      <c r="C62" s="101">
        <v>1061</v>
      </c>
      <c r="D62" s="97">
        <v>2234</v>
      </c>
      <c r="E62" s="101">
        <f t="shared" si="0"/>
        <v>18796</v>
      </c>
    </row>
    <row r="63" spans="1:5" x14ac:dyDescent="0.3">
      <c r="A63" s="102">
        <v>35004</v>
      </c>
      <c r="B63" s="101">
        <v>2999</v>
      </c>
      <c r="C63" s="101">
        <v>1442</v>
      </c>
      <c r="D63" s="97">
        <v>1557</v>
      </c>
      <c r="E63" s="101">
        <f t="shared" si="0"/>
        <v>18977</v>
      </c>
    </row>
    <row r="64" spans="1:5" x14ac:dyDescent="0.3">
      <c r="A64" s="102">
        <v>35034</v>
      </c>
      <c r="B64" s="101">
        <v>3370</v>
      </c>
      <c r="C64" s="101">
        <v>1809</v>
      </c>
      <c r="D64" s="97">
        <v>1561</v>
      </c>
      <c r="E64" s="101">
        <f t="shared" si="0"/>
        <v>18977</v>
      </c>
    </row>
    <row r="65" spans="1:5" x14ac:dyDescent="0.3">
      <c r="A65" s="102">
        <v>35065</v>
      </c>
      <c r="B65" s="101">
        <v>4491</v>
      </c>
      <c r="C65" s="101">
        <v>2001</v>
      </c>
      <c r="D65" s="97">
        <v>2490</v>
      </c>
      <c r="E65" s="101">
        <f t="shared" si="0"/>
        <v>19351</v>
      </c>
    </row>
    <row r="66" spans="1:5" x14ac:dyDescent="0.3">
      <c r="A66" s="102">
        <v>35096</v>
      </c>
      <c r="B66" s="101">
        <v>3062</v>
      </c>
      <c r="C66" s="101">
        <v>1469</v>
      </c>
      <c r="D66" s="97">
        <v>1593</v>
      </c>
      <c r="E66" s="101">
        <f t="shared" si="0"/>
        <v>19028</v>
      </c>
    </row>
    <row r="67" spans="1:5" x14ac:dyDescent="0.3">
      <c r="A67" s="102">
        <v>35125</v>
      </c>
      <c r="B67" s="101">
        <v>2564</v>
      </c>
      <c r="C67" s="101">
        <v>1942</v>
      </c>
      <c r="D67" s="97">
        <v>622</v>
      </c>
      <c r="E67" s="101">
        <f t="shared" si="0"/>
        <v>18702</v>
      </c>
    </row>
    <row r="68" spans="1:5" x14ac:dyDescent="0.3">
      <c r="A68" s="102">
        <v>35156</v>
      </c>
      <c r="B68" s="101">
        <v>2489</v>
      </c>
      <c r="C68" s="101">
        <v>1804</v>
      </c>
      <c r="D68" s="97">
        <v>685</v>
      </c>
      <c r="E68" s="101">
        <f t="shared" si="0"/>
        <v>18581</v>
      </c>
    </row>
    <row r="69" spans="1:5" x14ac:dyDescent="0.3">
      <c r="A69" s="102">
        <v>35186</v>
      </c>
      <c r="B69" s="101">
        <v>2319</v>
      </c>
      <c r="C69" s="101">
        <v>1702</v>
      </c>
      <c r="D69" s="97">
        <v>617</v>
      </c>
      <c r="E69" s="101">
        <f t="shared" si="0"/>
        <v>18420</v>
      </c>
    </row>
    <row r="70" spans="1:5" x14ac:dyDescent="0.3">
      <c r="A70" s="102">
        <v>35217</v>
      </c>
      <c r="B70" s="101">
        <v>2327</v>
      </c>
      <c r="C70" s="101">
        <v>1682</v>
      </c>
      <c r="D70" s="97">
        <v>645</v>
      </c>
      <c r="E70" s="101">
        <f t="shared" si="0"/>
        <v>17825</v>
      </c>
    </row>
    <row r="71" spans="1:5" x14ac:dyDescent="0.3">
      <c r="A71" s="102">
        <v>35247</v>
      </c>
      <c r="B71" s="101">
        <v>2804</v>
      </c>
      <c r="C71" s="101">
        <v>1632</v>
      </c>
      <c r="D71" s="97">
        <v>1172</v>
      </c>
      <c r="E71" s="101">
        <f t="shared" si="0"/>
        <v>17195</v>
      </c>
    </row>
    <row r="72" spans="1:5" x14ac:dyDescent="0.3">
      <c r="A72" s="102">
        <v>35278</v>
      </c>
      <c r="B72" s="101">
        <v>2456</v>
      </c>
      <c r="C72" s="101">
        <v>1424</v>
      </c>
      <c r="D72" s="97">
        <v>1032</v>
      </c>
      <c r="E72" s="101">
        <f t="shared" si="0"/>
        <v>16367</v>
      </c>
    </row>
    <row r="73" spans="1:5" x14ac:dyDescent="0.3">
      <c r="A73" s="102">
        <v>35309</v>
      </c>
      <c r="B73" s="101">
        <v>2557</v>
      </c>
      <c r="C73" s="101">
        <v>1441</v>
      </c>
      <c r="D73" s="97">
        <v>1116</v>
      </c>
      <c r="E73" s="101">
        <f t="shared" si="0"/>
        <v>15324</v>
      </c>
    </row>
    <row r="74" spans="1:5" x14ac:dyDescent="0.3">
      <c r="A74" s="102">
        <v>35339</v>
      </c>
      <c r="B74" s="101">
        <v>2614</v>
      </c>
      <c r="C74" s="101">
        <v>1082</v>
      </c>
      <c r="D74" s="97">
        <v>1532</v>
      </c>
      <c r="E74" s="101">
        <f t="shared" si="0"/>
        <v>14622</v>
      </c>
    </row>
    <row r="75" spans="1:5" x14ac:dyDescent="0.3">
      <c r="A75" s="102">
        <v>35370</v>
      </c>
      <c r="B75" s="101">
        <v>2718</v>
      </c>
      <c r="C75" s="101">
        <v>1665</v>
      </c>
      <c r="D75" s="97">
        <v>1053</v>
      </c>
      <c r="E75" s="101">
        <f t="shared" si="0"/>
        <v>14118</v>
      </c>
    </row>
    <row r="76" spans="1:5" x14ac:dyDescent="0.3">
      <c r="A76" s="102">
        <v>35400</v>
      </c>
      <c r="B76" s="101">
        <v>3133</v>
      </c>
      <c r="C76" s="101">
        <v>1902</v>
      </c>
      <c r="D76" s="97">
        <v>1231</v>
      </c>
      <c r="E76" s="101">
        <f t="shared" si="0"/>
        <v>13788</v>
      </c>
    </row>
    <row r="77" spans="1:5" x14ac:dyDescent="0.3">
      <c r="A77" s="102">
        <v>35431</v>
      </c>
      <c r="B77" s="101">
        <v>4368</v>
      </c>
      <c r="C77" s="101">
        <v>2349</v>
      </c>
      <c r="D77" s="97">
        <v>2019</v>
      </c>
      <c r="E77" s="101">
        <f t="shared" si="0"/>
        <v>13317</v>
      </c>
    </row>
    <row r="78" spans="1:5" x14ac:dyDescent="0.3">
      <c r="A78" s="102">
        <v>35462</v>
      </c>
      <c r="B78" s="101">
        <v>2813</v>
      </c>
      <c r="C78" s="101">
        <v>1781</v>
      </c>
      <c r="D78" s="97">
        <v>1032</v>
      </c>
      <c r="E78" s="101">
        <f t="shared" si="0"/>
        <v>12756</v>
      </c>
    </row>
    <row r="79" spans="1:5" x14ac:dyDescent="0.3">
      <c r="A79" s="102">
        <v>35490</v>
      </c>
      <c r="B79" s="101">
        <v>2187</v>
      </c>
      <c r="C79" s="101">
        <v>2339</v>
      </c>
      <c r="D79" s="97">
        <v>-152</v>
      </c>
      <c r="E79" s="101">
        <f t="shared" si="0"/>
        <v>11982</v>
      </c>
    </row>
    <row r="80" spans="1:5" x14ac:dyDescent="0.3">
      <c r="A80" s="102">
        <v>35521</v>
      </c>
      <c r="B80" s="101">
        <v>2192</v>
      </c>
      <c r="C80" s="101">
        <v>2133</v>
      </c>
      <c r="D80" s="97">
        <v>59</v>
      </c>
      <c r="E80" s="101">
        <f t="shared" ref="E80:E143" si="1">SUM(D69:D80)</f>
        <v>11356</v>
      </c>
    </row>
    <row r="81" spans="1:5" x14ac:dyDescent="0.3">
      <c r="A81" s="102">
        <v>35551</v>
      </c>
      <c r="B81" s="101">
        <v>2027</v>
      </c>
      <c r="C81" s="101">
        <v>2063</v>
      </c>
      <c r="D81" s="97">
        <v>-36</v>
      </c>
      <c r="E81" s="101">
        <f t="shared" si="1"/>
        <v>10703</v>
      </c>
    </row>
    <row r="82" spans="1:5" x14ac:dyDescent="0.3">
      <c r="A82" s="102">
        <v>35582</v>
      </c>
      <c r="B82" s="101">
        <v>2143</v>
      </c>
      <c r="C82" s="101">
        <v>1869</v>
      </c>
      <c r="D82" s="97">
        <v>274</v>
      </c>
      <c r="E82" s="101">
        <f t="shared" si="1"/>
        <v>10332</v>
      </c>
    </row>
    <row r="83" spans="1:5" x14ac:dyDescent="0.3">
      <c r="A83" s="102">
        <v>35612</v>
      </c>
      <c r="B83" s="101">
        <v>2506</v>
      </c>
      <c r="C83" s="101">
        <v>1804</v>
      </c>
      <c r="D83" s="97">
        <v>702</v>
      </c>
      <c r="E83" s="101">
        <f t="shared" si="1"/>
        <v>9862</v>
      </c>
    </row>
    <row r="84" spans="1:5" x14ac:dyDescent="0.3">
      <c r="A84" s="102">
        <v>35643</v>
      </c>
      <c r="B84" s="101">
        <v>2209</v>
      </c>
      <c r="C84" s="101">
        <v>1770</v>
      </c>
      <c r="D84" s="97">
        <v>439</v>
      </c>
      <c r="E84" s="101">
        <f t="shared" si="1"/>
        <v>9269</v>
      </c>
    </row>
    <row r="85" spans="1:5" x14ac:dyDescent="0.3">
      <c r="A85" s="102">
        <v>35674</v>
      </c>
      <c r="B85" s="101">
        <v>2012</v>
      </c>
      <c r="C85" s="101">
        <v>1559</v>
      </c>
      <c r="D85" s="97">
        <v>453</v>
      </c>
      <c r="E85" s="101">
        <f t="shared" si="1"/>
        <v>8606</v>
      </c>
    </row>
    <row r="86" spans="1:5" x14ac:dyDescent="0.3">
      <c r="A86" s="102">
        <v>35704</v>
      </c>
      <c r="B86" s="101">
        <v>1930</v>
      </c>
      <c r="C86" s="101">
        <v>1338</v>
      </c>
      <c r="D86" s="97">
        <v>592</v>
      </c>
      <c r="E86" s="101">
        <f t="shared" si="1"/>
        <v>7666</v>
      </c>
    </row>
    <row r="87" spans="1:5" x14ac:dyDescent="0.3">
      <c r="A87" s="102">
        <v>35735</v>
      </c>
      <c r="B87" s="101">
        <v>2181</v>
      </c>
      <c r="C87" s="101">
        <v>1752</v>
      </c>
      <c r="D87" s="97">
        <v>429</v>
      </c>
      <c r="E87" s="101">
        <f t="shared" si="1"/>
        <v>7042</v>
      </c>
    </row>
    <row r="88" spans="1:5" x14ac:dyDescent="0.3">
      <c r="A88" s="102">
        <v>35765</v>
      </c>
      <c r="B88" s="101">
        <v>2306</v>
      </c>
      <c r="C88" s="101">
        <v>2163</v>
      </c>
      <c r="D88" s="97">
        <v>143</v>
      </c>
      <c r="E88" s="101">
        <f t="shared" si="1"/>
        <v>5954</v>
      </c>
    </row>
    <row r="89" spans="1:5" x14ac:dyDescent="0.3">
      <c r="A89" s="102">
        <v>35796</v>
      </c>
      <c r="B89" s="101">
        <v>3289</v>
      </c>
      <c r="C89" s="101">
        <v>2238</v>
      </c>
      <c r="D89" s="97">
        <v>1051</v>
      </c>
      <c r="E89" s="101">
        <f t="shared" si="1"/>
        <v>4986</v>
      </c>
    </row>
    <row r="90" spans="1:5" x14ac:dyDescent="0.3">
      <c r="A90" s="102">
        <v>35827</v>
      </c>
      <c r="B90" s="101">
        <v>2491</v>
      </c>
      <c r="C90" s="101">
        <v>1845</v>
      </c>
      <c r="D90" s="97">
        <v>646</v>
      </c>
      <c r="E90" s="101">
        <f t="shared" si="1"/>
        <v>4600</v>
      </c>
    </row>
    <row r="91" spans="1:5" x14ac:dyDescent="0.3">
      <c r="A91" s="102">
        <v>35855</v>
      </c>
      <c r="B91" s="101">
        <v>1980</v>
      </c>
      <c r="C91" s="101">
        <v>2140</v>
      </c>
      <c r="D91" s="97">
        <v>-160</v>
      </c>
      <c r="E91" s="101">
        <f t="shared" si="1"/>
        <v>4592</v>
      </c>
    </row>
    <row r="92" spans="1:5" x14ac:dyDescent="0.3">
      <c r="A92" s="102">
        <v>35886</v>
      </c>
      <c r="B92" s="101">
        <v>1777</v>
      </c>
      <c r="C92" s="101">
        <v>2034</v>
      </c>
      <c r="D92" s="97">
        <v>-257</v>
      </c>
      <c r="E92" s="101">
        <f t="shared" si="1"/>
        <v>4276</v>
      </c>
    </row>
    <row r="93" spans="1:5" x14ac:dyDescent="0.3">
      <c r="A93" s="102">
        <v>35916</v>
      </c>
      <c r="B93" s="101">
        <v>1622</v>
      </c>
      <c r="C93" s="101">
        <v>2149</v>
      </c>
      <c r="D93" s="97">
        <v>-527</v>
      </c>
      <c r="E93" s="101">
        <f t="shared" si="1"/>
        <v>3785</v>
      </c>
    </row>
    <row r="94" spans="1:5" x14ac:dyDescent="0.3">
      <c r="A94" s="102">
        <v>35947</v>
      </c>
      <c r="B94" s="101">
        <v>1990</v>
      </c>
      <c r="C94" s="101">
        <v>1978</v>
      </c>
      <c r="D94" s="97">
        <v>12</v>
      </c>
      <c r="E94" s="101">
        <f t="shared" si="1"/>
        <v>3523</v>
      </c>
    </row>
    <row r="95" spans="1:5" x14ac:dyDescent="0.3">
      <c r="A95" s="102">
        <v>35977</v>
      </c>
      <c r="B95" s="101">
        <v>2071</v>
      </c>
      <c r="C95" s="101">
        <v>2083</v>
      </c>
      <c r="D95" s="97">
        <v>-12</v>
      </c>
      <c r="E95" s="101">
        <f t="shared" si="1"/>
        <v>2809</v>
      </c>
    </row>
    <row r="96" spans="1:5" x14ac:dyDescent="0.3">
      <c r="A96" s="102">
        <v>36008</v>
      </c>
      <c r="B96" s="101">
        <v>1579</v>
      </c>
      <c r="C96" s="101">
        <v>2028</v>
      </c>
      <c r="D96" s="97">
        <v>-449</v>
      </c>
      <c r="E96" s="101">
        <f t="shared" si="1"/>
        <v>1921</v>
      </c>
    </row>
    <row r="97" spans="1:5" x14ac:dyDescent="0.3">
      <c r="A97" s="102">
        <v>36039</v>
      </c>
      <c r="B97" s="101">
        <v>2018</v>
      </c>
      <c r="C97" s="101">
        <v>1891</v>
      </c>
      <c r="D97" s="97">
        <v>127</v>
      </c>
      <c r="E97" s="101">
        <f t="shared" si="1"/>
        <v>1595</v>
      </c>
    </row>
    <row r="98" spans="1:5" x14ac:dyDescent="0.3">
      <c r="A98" s="102">
        <v>36069</v>
      </c>
      <c r="B98" s="101">
        <v>1860</v>
      </c>
      <c r="C98" s="101">
        <v>1603</v>
      </c>
      <c r="D98" s="97">
        <v>257</v>
      </c>
      <c r="E98" s="101">
        <f t="shared" si="1"/>
        <v>1260</v>
      </c>
    </row>
    <row r="99" spans="1:5" x14ac:dyDescent="0.3">
      <c r="A99" s="102">
        <v>36100</v>
      </c>
      <c r="B99" s="101">
        <v>2015</v>
      </c>
      <c r="C99" s="101">
        <v>1812</v>
      </c>
      <c r="D99" s="97">
        <v>203</v>
      </c>
      <c r="E99" s="101">
        <f t="shared" si="1"/>
        <v>1034</v>
      </c>
    </row>
    <row r="100" spans="1:5" x14ac:dyDescent="0.3">
      <c r="A100" s="102">
        <v>36130</v>
      </c>
      <c r="B100" s="101">
        <v>2266</v>
      </c>
      <c r="C100" s="101">
        <v>2300</v>
      </c>
      <c r="D100" s="97">
        <v>-34</v>
      </c>
      <c r="E100" s="101">
        <f t="shared" si="1"/>
        <v>857</v>
      </c>
    </row>
    <row r="101" spans="1:5" x14ac:dyDescent="0.3">
      <c r="A101" s="102">
        <v>36161</v>
      </c>
      <c r="B101" s="101">
        <v>2669</v>
      </c>
      <c r="C101" s="101">
        <v>2702</v>
      </c>
      <c r="D101" s="97">
        <v>-33</v>
      </c>
      <c r="E101" s="101">
        <f t="shared" si="1"/>
        <v>-227</v>
      </c>
    </row>
    <row r="102" spans="1:5" x14ac:dyDescent="0.3">
      <c r="A102" s="102">
        <v>36192</v>
      </c>
      <c r="B102" s="101">
        <v>2138</v>
      </c>
      <c r="C102" s="101">
        <v>1905</v>
      </c>
      <c r="D102" s="97">
        <v>233</v>
      </c>
      <c r="E102" s="101">
        <f t="shared" si="1"/>
        <v>-640</v>
      </c>
    </row>
    <row r="103" spans="1:5" x14ac:dyDescent="0.3">
      <c r="A103" s="102">
        <v>36220</v>
      </c>
      <c r="B103" s="101">
        <v>1820</v>
      </c>
      <c r="C103" s="101">
        <v>2381</v>
      </c>
      <c r="D103" s="97">
        <v>-561</v>
      </c>
      <c r="E103" s="101">
        <f t="shared" si="1"/>
        <v>-1041</v>
      </c>
    </row>
    <row r="104" spans="1:5" x14ac:dyDescent="0.3">
      <c r="A104" s="102">
        <v>36251</v>
      </c>
      <c r="B104" s="101">
        <v>1869</v>
      </c>
      <c r="C104" s="101">
        <v>2264</v>
      </c>
      <c r="D104" s="97">
        <v>-395</v>
      </c>
      <c r="E104" s="101">
        <f t="shared" si="1"/>
        <v>-1179</v>
      </c>
    </row>
    <row r="105" spans="1:5" x14ac:dyDescent="0.3">
      <c r="A105" s="102">
        <v>36281</v>
      </c>
      <c r="B105" s="101">
        <v>1603</v>
      </c>
      <c r="C105" s="101">
        <v>2213</v>
      </c>
      <c r="D105" s="97">
        <v>-610</v>
      </c>
      <c r="E105" s="101">
        <f t="shared" si="1"/>
        <v>-1262</v>
      </c>
    </row>
    <row r="106" spans="1:5" x14ac:dyDescent="0.3">
      <c r="A106" s="102">
        <v>36312</v>
      </c>
      <c r="B106" s="101">
        <v>1884</v>
      </c>
      <c r="C106" s="101">
        <v>1779</v>
      </c>
      <c r="D106" s="97">
        <v>105</v>
      </c>
      <c r="E106" s="101">
        <f t="shared" si="1"/>
        <v>-1169</v>
      </c>
    </row>
    <row r="107" spans="1:5" x14ac:dyDescent="0.3">
      <c r="A107" s="102">
        <v>36342</v>
      </c>
      <c r="B107" s="101">
        <v>2319</v>
      </c>
      <c r="C107" s="101">
        <v>2204</v>
      </c>
      <c r="D107" s="97">
        <v>115</v>
      </c>
      <c r="E107" s="101">
        <f t="shared" si="1"/>
        <v>-1042</v>
      </c>
    </row>
    <row r="108" spans="1:5" x14ac:dyDescent="0.3">
      <c r="A108" s="102">
        <v>36373</v>
      </c>
      <c r="B108" s="101">
        <v>1805</v>
      </c>
      <c r="C108" s="101">
        <v>1937</v>
      </c>
      <c r="D108" s="97">
        <v>-132</v>
      </c>
      <c r="E108" s="101">
        <f t="shared" si="1"/>
        <v>-725</v>
      </c>
    </row>
    <row r="109" spans="1:5" x14ac:dyDescent="0.3">
      <c r="A109" s="102">
        <v>36404</v>
      </c>
      <c r="B109" s="101">
        <v>2243</v>
      </c>
      <c r="C109" s="101">
        <v>1697</v>
      </c>
      <c r="D109" s="97">
        <v>546</v>
      </c>
      <c r="E109" s="101">
        <f t="shared" si="1"/>
        <v>-306</v>
      </c>
    </row>
    <row r="110" spans="1:5" x14ac:dyDescent="0.3">
      <c r="A110" s="102">
        <v>36434</v>
      </c>
      <c r="B110" s="101">
        <v>2100</v>
      </c>
      <c r="C110" s="101">
        <v>1640</v>
      </c>
      <c r="D110" s="97">
        <v>460</v>
      </c>
      <c r="E110" s="101">
        <f t="shared" si="1"/>
        <v>-103</v>
      </c>
    </row>
    <row r="111" spans="1:5" x14ac:dyDescent="0.3">
      <c r="A111" s="102">
        <v>36465</v>
      </c>
      <c r="B111" s="101">
        <v>2646</v>
      </c>
      <c r="C111" s="101">
        <v>1820</v>
      </c>
      <c r="D111" s="97">
        <v>826</v>
      </c>
      <c r="E111" s="101">
        <f t="shared" si="1"/>
        <v>520</v>
      </c>
    </row>
    <row r="112" spans="1:5" x14ac:dyDescent="0.3">
      <c r="A112" s="102">
        <v>36495</v>
      </c>
      <c r="B112" s="101">
        <v>2630</v>
      </c>
      <c r="C112" s="101">
        <v>2447</v>
      </c>
      <c r="D112" s="97">
        <v>183</v>
      </c>
      <c r="E112" s="101">
        <f t="shared" si="1"/>
        <v>737</v>
      </c>
    </row>
    <row r="113" spans="1:5" x14ac:dyDescent="0.3">
      <c r="A113" s="102">
        <v>36526</v>
      </c>
      <c r="B113" s="101">
        <v>2826</v>
      </c>
      <c r="C113" s="101">
        <v>3072</v>
      </c>
      <c r="D113" s="97">
        <v>-246</v>
      </c>
      <c r="E113" s="101">
        <f t="shared" si="1"/>
        <v>524</v>
      </c>
    </row>
    <row r="114" spans="1:5" x14ac:dyDescent="0.3">
      <c r="A114" s="102">
        <v>36557</v>
      </c>
      <c r="B114" s="101">
        <v>2438</v>
      </c>
      <c r="C114" s="101">
        <v>2068</v>
      </c>
      <c r="D114" s="97">
        <v>370</v>
      </c>
      <c r="E114" s="101">
        <f t="shared" si="1"/>
        <v>661</v>
      </c>
    </row>
    <row r="115" spans="1:5" x14ac:dyDescent="0.3">
      <c r="A115" s="102">
        <v>36586</v>
      </c>
      <c r="B115" s="101">
        <v>1856</v>
      </c>
      <c r="C115" s="101">
        <v>2402</v>
      </c>
      <c r="D115" s="97">
        <v>-546</v>
      </c>
      <c r="E115" s="101">
        <f t="shared" si="1"/>
        <v>676</v>
      </c>
    </row>
    <row r="116" spans="1:5" x14ac:dyDescent="0.3">
      <c r="A116" s="102">
        <v>36617</v>
      </c>
      <c r="B116" s="101">
        <v>1887</v>
      </c>
      <c r="C116" s="101">
        <v>2313</v>
      </c>
      <c r="D116" s="97">
        <v>-426</v>
      </c>
      <c r="E116" s="101">
        <f t="shared" si="1"/>
        <v>645</v>
      </c>
    </row>
    <row r="117" spans="1:5" x14ac:dyDescent="0.3">
      <c r="A117" s="102">
        <v>36647</v>
      </c>
      <c r="B117" s="101">
        <v>1732</v>
      </c>
      <c r="C117" s="101">
        <v>2367</v>
      </c>
      <c r="D117" s="97">
        <v>-635</v>
      </c>
      <c r="E117" s="101">
        <f t="shared" si="1"/>
        <v>620</v>
      </c>
    </row>
    <row r="118" spans="1:5" x14ac:dyDescent="0.3">
      <c r="A118" s="102">
        <v>36678</v>
      </c>
      <c r="B118" s="101">
        <v>1832</v>
      </c>
      <c r="C118" s="101">
        <v>1986</v>
      </c>
      <c r="D118" s="97">
        <v>-154</v>
      </c>
      <c r="E118" s="101">
        <f t="shared" si="1"/>
        <v>361</v>
      </c>
    </row>
    <row r="119" spans="1:5" x14ac:dyDescent="0.3">
      <c r="A119" s="102">
        <v>36708</v>
      </c>
      <c r="B119" s="101">
        <v>2428</v>
      </c>
      <c r="C119" s="101">
        <v>2321</v>
      </c>
      <c r="D119" s="97">
        <v>107</v>
      </c>
      <c r="E119" s="101">
        <f t="shared" si="1"/>
        <v>353</v>
      </c>
    </row>
    <row r="120" spans="1:5" x14ac:dyDescent="0.3">
      <c r="A120" s="102">
        <v>36739</v>
      </c>
      <c r="B120" s="101">
        <v>1886</v>
      </c>
      <c r="C120" s="101">
        <v>2048</v>
      </c>
      <c r="D120" s="97">
        <v>-162</v>
      </c>
      <c r="E120" s="101">
        <f t="shared" si="1"/>
        <v>323</v>
      </c>
    </row>
    <row r="121" spans="1:5" x14ac:dyDescent="0.3">
      <c r="A121" s="102">
        <v>36770</v>
      </c>
      <c r="B121" s="101">
        <v>2455</v>
      </c>
      <c r="C121" s="101">
        <v>1696</v>
      </c>
      <c r="D121" s="97">
        <v>759</v>
      </c>
      <c r="E121" s="101">
        <f t="shared" si="1"/>
        <v>536</v>
      </c>
    </row>
    <row r="122" spans="1:5" x14ac:dyDescent="0.3">
      <c r="A122" s="102">
        <v>36800</v>
      </c>
      <c r="B122" s="101">
        <v>2155</v>
      </c>
      <c r="C122" s="101">
        <v>1725</v>
      </c>
      <c r="D122" s="97">
        <v>430</v>
      </c>
      <c r="E122" s="101">
        <f t="shared" si="1"/>
        <v>506</v>
      </c>
    </row>
    <row r="123" spans="1:5" x14ac:dyDescent="0.3">
      <c r="A123" s="102">
        <v>36831</v>
      </c>
      <c r="B123" s="101">
        <v>2396</v>
      </c>
      <c r="C123" s="101">
        <v>1736</v>
      </c>
      <c r="D123" s="97">
        <v>660</v>
      </c>
      <c r="E123" s="101">
        <f t="shared" si="1"/>
        <v>340</v>
      </c>
    </row>
    <row r="124" spans="1:5" x14ac:dyDescent="0.3">
      <c r="A124" s="102">
        <v>36861</v>
      </c>
      <c r="B124" s="101">
        <v>2515</v>
      </c>
      <c r="C124" s="101">
        <v>3113</v>
      </c>
      <c r="D124" s="97">
        <v>-598</v>
      </c>
      <c r="E124" s="101">
        <f t="shared" si="1"/>
        <v>-441</v>
      </c>
    </row>
    <row r="125" spans="1:5" x14ac:dyDescent="0.3">
      <c r="A125" s="102">
        <v>36892</v>
      </c>
      <c r="B125" s="101">
        <v>3365</v>
      </c>
      <c r="C125" s="101">
        <v>3721</v>
      </c>
      <c r="D125" s="97">
        <v>-356</v>
      </c>
      <c r="E125" s="101">
        <f t="shared" si="1"/>
        <v>-551</v>
      </c>
    </row>
    <row r="126" spans="1:5" x14ac:dyDescent="0.3">
      <c r="A126" s="102">
        <v>36923</v>
      </c>
      <c r="B126" s="101">
        <v>2982</v>
      </c>
      <c r="C126" s="101">
        <v>3412</v>
      </c>
      <c r="D126" s="97">
        <v>-430</v>
      </c>
      <c r="E126" s="101">
        <f t="shared" si="1"/>
        <v>-1351</v>
      </c>
    </row>
    <row r="127" spans="1:5" x14ac:dyDescent="0.3">
      <c r="A127" s="102">
        <v>36951</v>
      </c>
      <c r="B127" s="101">
        <v>2203</v>
      </c>
      <c r="C127" s="101">
        <v>2320</v>
      </c>
      <c r="D127" s="97">
        <v>-117</v>
      </c>
      <c r="E127" s="101">
        <f t="shared" si="1"/>
        <v>-922</v>
      </c>
    </row>
    <row r="128" spans="1:5" x14ac:dyDescent="0.3">
      <c r="A128" s="102">
        <v>36982</v>
      </c>
      <c r="B128" s="101">
        <v>2430</v>
      </c>
      <c r="C128" s="101">
        <v>2199</v>
      </c>
      <c r="D128" s="97">
        <v>231</v>
      </c>
      <c r="E128" s="101">
        <f t="shared" si="1"/>
        <v>-265</v>
      </c>
    </row>
    <row r="129" spans="1:5" x14ac:dyDescent="0.3">
      <c r="A129" s="102">
        <v>37012</v>
      </c>
      <c r="B129" s="101">
        <v>2068</v>
      </c>
      <c r="C129" s="101">
        <v>2814</v>
      </c>
      <c r="D129" s="97">
        <v>-746</v>
      </c>
      <c r="E129" s="101">
        <f t="shared" si="1"/>
        <v>-376</v>
      </c>
    </row>
    <row r="130" spans="1:5" x14ac:dyDescent="0.3">
      <c r="A130" s="102">
        <v>37043</v>
      </c>
      <c r="B130" s="101">
        <v>2251</v>
      </c>
      <c r="C130" s="101">
        <v>1652</v>
      </c>
      <c r="D130" s="97">
        <v>599</v>
      </c>
      <c r="E130" s="101">
        <f t="shared" si="1"/>
        <v>377</v>
      </c>
    </row>
    <row r="131" spans="1:5" x14ac:dyDescent="0.3">
      <c r="A131" s="102">
        <v>37073</v>
      </c>
      <c r="B131" s="101">
        <v>2992</v>
      </c>
      <c r="C131" s="101">
        <v>1902</v>
      </c>
      <c r="D131" s="97">
        <v>1090</v>
      </c>
      <c r="E131" s="101">
        <f t="shared" si="1"/>
        <v>1360</v>
      </c>
    </row>
    <row r="132" spans="1:5" x14ac:dyDescent="0.3">
      <c r="A132" s="102">
        <v>37104</v>
      </c>
      <c r="B132" s="101">
        <v>2457</v>
      </c>
      <c r="C132" s="101">
        <v>1678</v>
      </c>
      <c r="D132" s="97">
        <v>779</v>
      </c>
      <c r="E132" s="101">
        <f t="shared" si="1"/>
        <v>2301</v>
      </c>
    </row>
    <row r="133" spans="1:5" x14ac:dyDescent="0.3">
      <c r="A133" s="102">
        <v>37135</v>
      </c>
      <c r="B133" s="101">
        <v>3277</v>
      </c>
      <c r="C133" s="101">
        <v>1502</v>
      </c>
      <c r="D133" s="97">
        <v>1775</v>
      </c>
      <c r="E133" s="101">
        <f t="shared" si="1"/>
        <v>3317</v>
      </c>
    </row>
    <row r="134" spans="1:5" x14ac:dyDescent="0.3">
      <c r="A134" s="102">
        <v>37165</v>
      </c>
      <c r="B134" s="101">
        <v>2943</v>
      </c>
      <c r="C134" s="101">
        <v>1229</v>
      </c>
      <c r="D134" s="97">
        <v>1714</v>
      </c>
      <c r="E134" s="101">
        <f t="shared" si="1"/>
        <v>4601</v>
      </c>
    </row>
    <row r="135" spans="1:5" x14ac:dyDescent="0.3">
      <c r="A135" s="102">
        <v>37196</v>
      </c>
      <c r="B135" s="101">
        <v>3394</v>
      </c>
      <c r="C135" s="101">
        <v>1366</v>
      </c>
      <c r="D135" s="97">
        <v>2028</v>
      </c>
      <c r="E135" s="101">
        <f t="shared" si="1"/>
        <v>5969</v>
      </c>
    </row>
    <row r="136" spans="1:5" x14ac:dyDescent="0.3">
      <c r="A136" s="102">
        <v>37226</v>
      </c>
      <c r="B136" s="101">
        <v>3487</v>
      </c>
      <c r="C136" s="101">
        <v>1915</v>
      </c>
      <c r="D136" s="97">
        <v>1572</v>
      </c>
      <c r="E136" s="101">
        <f t="shared" si="1"/>
        <v>8139</v>
      </c>
    </row>
    <row r="137" spans="1:5" x14ac:dyDescent="0.3">
      <c r="A137" s="102">
        <v>37257</v>
      </c>
      <c r="B137" s="101">
        <v>4856</v>
      </c>
      <c r="C137" s="101">
        <v>2149</v>
      </c>
      <c r="D137" s="97">
        <v>2707</v>
      </c>
      <c r="E137" s="101">
        <f t="shared" si="1"/>
        <v>11202</v>
      </c>
    </row>
    <row r="138" spans="1:5" x14ac:dyDescent="0.3">
      <c r="A138" s="102">
        <v>37288</v>
      </c>
      <c r="B138" s="101">
        <v>3904</v>
      </c>
      <c r="C138" s="101">
        <v>1654</v>
      </c>
      <c r="D138" s="97">
        <v>2250</v>
      </c>
      <c r="E138" s="101">
        <f t="shared" si="1"/>
        <v>13882</v>
      </c>
    </row>
    <row r="139" spans="1:5" x14ac:dyDescent="0.3">
      <c r="A139" s="102">
        <v>37316</v>
      </c>
      <c r="B139" s="101">
        <v>3204</v>
      </c>
      <c r="C139" s="101">
        <v>1790</v>
      </c>
      <c r="D139" s="97">
        <v>1414</v>
      </c>
      <c r="E139" s="101">
        <f t="shared" si="1"/>
        <v>15413</v>
      </c>
    </row>
    <row r="140" spans="1:5" x14ac:dyDescent="0.3">
      <c r="A140" s="102">
        <v>37347</v>
      </c>
      <c r="B140" s="101">
        <v>2815</v>
      </c>
      <c r="C140" s="101">
        <v>1726</v>
      </c>
      <c r="D140" s="97">
        <v>1089</v>
      </c>
      <c r="E140" s="101">
        <f t="shared" si="1"/>
        <v>16271</v>
      </c>
    </row>
    <row r="141" spans="1:5" x14ac:dyDescent="0.3">
      <c r="A141" s="102">
        <v>37377</v>
      </c>
      <c r="B141" s="101">
        <v>2701</v>
      </c>
      <c r="C141" s="101">
        <v>1786</v>
      </c>
      <c r="D141" s="97">
        <v>915</v>
      </c>
      <c r="E141" s="101">
        <f t="shared" si="1"/>
        <v>17932</v>
      </c>
    </row>
    <row r="142" spans="1:5" x14ac:dyDescent="0.3">
      <c r="A142" s="102">
        <v>37408</v>
      </c>
      <c r="B142" s="101">
        <v>2925</v>
      </c>
      <c r="C142" s="101">
        <v>1762</v>
      </c>
      <c r="D142" s="97">
        <v>1163</v>
      </c>
      <c r="E142" s="101">
        <f t="shared" si="1"/>
        <v>18496</v>
      </c>
    </row>
    <row r="143" spans="1:5" x14ac:dyDescent="0.3">
      <c r="A143" s="102">
        <v>37438</v>
      </c>
      <c r="B143" s="101">
        <v>3593</v>
      </c>
      <c r="C143" s="101">
        <v>1744</v>
      </c>
      <c r="D143" s="97">
        <v>1849</v>
      </c>
      <c r="E143" s="101">
        <f t="shared" si="1"/>
        <v>19255</v>
      </c>
    </row>
    <row r="144" spans="1:5" x14ac:dyDescent="0.3">
      <c r="A144" s="102">
        <v>37469</v>
      </c>
      <c r="B144" s="101">
        <v>3070</v>
      </c>
      <c r="C144" s="101">
        <v>1426</v>
      </c>
      <c r="D144" s="97">
        <v>1644</v>
      </c>
      <c r="E144" s="101">
        <f t="shared" ref="E144:E207" si="2">SUM(D133:D144)</f>
        <v>20120</v>
      </c>
    </row>
    <row r="145" spans="1:5" x14ac:dyDescent="0.3">
      <c r="A145" s="102">
        <v>37500</v>
      </c>
      <c r="B145" s="101">
        <v>3490</v>
      </c>
      <c r="C145" s="101">
        <v>1318</v>
      </c>
      <c r="D145" s="97">
        <v>2172</v>
      </c>
      <c r="E145" s="101">
        <f t="shared" si="2"/>
        <v>20517</v>
      </c>
    </row>
    <row r="146" spans="1:5" x14ac:dyDescent="0.3">
      <c r="A146" s="102">
        <v>37530</v>
      </c>
      <c r="B146" s="101">
        <v>3128</v>
      </c>
      <c r="C146" s="101">
        <v>1156</v>
      </c>
      <c r="D146" s="97">
        <v>1972</v>
      </c>
      <c r="E146" s="101">
        <f t="shared" si="2"/>
        <v>20775</v>
      </c>
    </row>
    <row r="147" spans="1:5" x14ac:dyDescent="0.3">
      <c r="A147" s="102">
        <v>37561</v>
      </c>
      <c r="B147" s="101">
        <v>3468</v>
      </c>
      <c r="C147" s="101">
        <v>1411</v>
      </c>
      <c r="D147" s="97">
        <v>2057</v>
      </c>
      <c r="E147" s="101">
        <f t="shared" si="2"/>
        <v>20804</v>
      </c>
    </row>
    <row r="148" spans="1:5" x14ac:dyDescent="0.3">
      <c r="A148" s="102">
        <v>37591</v>
      </c>
      <c r="B148" s="101">
        <v>3490</v>
      </c>
      <c r="C148" s="101">
        <v>1871</v>
      </c>
      <c r="D148" s="97">
        <v>1619</v>
      </c>
      <c r="E148" s="101">
        <f t="shared" si="2"/>
        <v>20851</v>
      </c>
    </row>
    <row r="149" spans="1:5" x14ac:dyDescent="0.3">
      <c r="A149" s="102">
        <v>37622</v>
      </c>
      <c r="B149" s="101">
        <v>5219</v>
      </c>
      <c r="C149" s="101">
        <v>2055</v>
      </c>
      <c r="D149" s="97">
        <v>3164</v>
      </c>
      <c r="E149" s="101">
        <f t="shared" si="2"/>
        <v>21308</v>
      </c>
    </row>
    <row r="150" spans="1:5" x14ac:dyDescent="0.3">
      <c r="A150" s="102">
        <v>37653</v>
      </c>
      <c r="B150" s="101">
        <v>4799</v>
      </c>
      <c r="C150" s="101">
        <v>1723</v>
      </c>
      <c r="D150" s="97">
        <v>3076</v>
      </c>
      <c r="E150" s="101">
        <f t="shared" si="2"/>
        <v>22134</v>
      </c>
    </row>
    <row r="151" spans="1:5" x14ac:dyDescent="0.3">
      <c r="A151" s="102">
        <v>37681</v>
      </c>
      <c r="B151" s="101">
        <v>3115</v>
      </c>
      <c r="C151" s="101">
        <v>1777</v>
      </c>
      <c r="D151" s="97">
        <v>1338</v>
      </c>
      <c r="E151" s="101">
        <f t="shared" si="2"/>
        <v>22058</v>
      </c>
    </row>
    <row r="152" spans="1:5" x14ac:dyDescent="0.3">
      <c r="A152" s="102">
        <v>37712</v>
      </c>
      <c r="B152" s="101">
        <v>2594</v>
      </c>
      <c r="C152" s="101">
        <v>1546</v>
      </c>
      <c r="D152" s="97">
        <v>1048</v>
      </c>
      <c r="E152" s="101">
        <f t="shared" si="2"/>
        <v>22017</v>
      </c>
    </row>
    <row r="153" spans="1:5" x14ac:dyDescent="0.3">
      <c r="A153" s="102">
        <v>37742</v>
      </c>
      <c r="B153" s="101">
        <v>2498</v>
      </c>
      <c r="C153" s="101">
        <v>1540</v>
      </c>
      <c r="D153" s="97">
        <v>958</v>
      </c>
      <c r="E153" s="101">
        <f t="shared" si="2"/>
        <v>22060</v>
      </c>
    </row>
    <row r="154" spans="1:5" x14ac:dyDescent="0.3">
      <c r="A154" s="102">
        <v>37773</v>
      </c>
      <c r="B154" s="101">
        <v>2673</v>
      </c>
      <c r="C154" s="101">
        <v>1441</v>
      </c>
      <c r="D154" s="97">
        <v>1232</v>
      </c>
      <c r="E154" s="101">
        <f t="shared" si="2"/>
        <v>22129</v>
      </c>
    </row>
    <row r="155" spans="1:5" x14ac:dyDescent="0.3">
      <c r="A155" s="102">
        <v>37803</v>
      </c>
      <c r="B155" s="101">
        <v>3312</v>
      </c>
      <c r="C155" s="101">
        <v>1787</v>
      </c>
      <c r="D155" s="97">
        <v>1525</v>
      </c>
      <c r="E155" s="101">
        <f t="shared" si="2"/>
        <v>21805</v>
      </c>
    </row>
    <row r="156" spans="1:5" x14ac:dyDescent="0.3">
      <c r="A156" s="102">
        <v>37834</v>
      </c>
      <c r="B156" s="101">
        <v>2748</v>
      </c>
      <c r="C156" s="101">
        <v>1580</v>
      </c>
      <c r="D156" s="97">
        <v>1168</v>
      </c>
      <c r="E156" s="101">
        <f t="shared" si="2"/>
        <v>21329</v>
      </c>
    </row>
    <row r="157" spans="1:5" x14ac:dyDescent="0.3">
      <c r="A157" s="102">
        <v>37865</v>
      </c>
      <c r="B157" s="101">
        <v>2927</v>
      </c>
      <c r="C157" s="101">
        <v>1368</v>
      </c>
      <c r="D157" s="97">
        <v>1559</v>
      </c>
      <c r="E157" s="101">
        <f t="shared" si="2"/>
        <v>20716</v>
      </c>
    </row>
    <row r="158" spans="1:5" x14ac:dyDescent="0.3">
      <c r="A158" s="102">
        <v>37895</v>
      </c>
      <c r="B158" s="101">
        <v>2790</v>
      </c>
      <c r="C158" s="101">
        <v>1374</v>
      </c>
      <c r="D158" s="97">
        <v>1416</v>
      </c>
      <c r="E158" s="101">
        <f t="shared" si="2"/>
        <v>20160</v>
      </c>
    </row>
    <row r="159" spans="1:5" x14ac:dyDescent="0.3">
      <c r="A159" s="102">
        <v>37926</v>
      </c>
      <c r="B159" s="101">
        <v>2738</v>
      </c>
      <c r="C159" s="101">
        <v>1751</v>
      </c>
      <c r="D159" s="97">
        <v>987</v>
      </c>
      <c r="E159" s="101">
        <f t="shared" si="2"/>
        <v>19090</v>
      </c>
    </row>
    <row r="160" spans="1:5" x14ac:dyDescent="0.3">
      <c r="A160" s="102">
        <v>37956</v>
      </c>
      <c r="B160" s="101">
        <v>2838</v>
      </c>
      <c r="C160" s="101">
        <v>2508</v>
      </c>
      <c r="D160" s="97">
        <v>330</v>
      </c>
      <c r="E160" s="101">
        <f t="shared" si="2"/>
        <v>17801</v>
      </c>
    </row>
    <row r="161" spans="1:5" x14ac:dyDescent="0.3">
      <c r="A161" s="102">
        <v>37987</v>
      </c>
      <c r="B161" s="101">
        <v>4312</v>
      </c>
      <c r="C161" s="101">
        <v>2271</v>
      </c>
      <c r="D161" s="97">
        <v>2041</v>
      </c>
      <c r="E161" s="101">
        <f t="shared" si="2"/>
        <v>16678</v>
      </c>
    </row>
    <row r="162" spans="1:5" x14ac:dyDescent="0.3">
      <c r="A162" s="102">
        <v>38018</v>
      </c>
      <c r="B162" s="101">
        <v>3714</v>
      </c>
      <c r="C162" s="101">
        <v>1893</v>
      </c>
      <c r="D162" s="97">
        <v>1821</v>
      </c>
      <c r="E162" s="101">
        <f t="shared" si="2"/>
        <v>15423</v>
      </c>
    </row>
    <row r="163" spans="1:5" x14ac:dyDescent="0.3">
      <c r="A163" s="102">
        <v>38047</v>
      </c>
      <c r="B163" s="101">
        <v>2301</v>
      </c>
      <c r="C163" s="101">
        <v>1917</v>
      </c>
      <c r="D163" s="97">
        <v>384</v>
      </c>
      <c r="E163" s="101">
        <f t="shared" si="2"/>
        <v>14469</v>
      </c>
    </row>
    <row r="164" spans="1:5" x14ac:dyDescent="0.3">
      <c r="A164" s="102">
        <v>38078</v>
      </c>
      <c r="B164" s="101">
        <v>2013</v>
      </c>
      <c r="C164" s="101">
        <v>1743</v>
      </c>
      <c r="D164" s="97">
        <v>270</v>
      </c>
      <c r="E164" s="101">
        <f t="shared" si="2"/>
        <v>13691</v>
      </c>
    </row>
    <row r="165" spans="1:5" x14ac:dyDescent="0.3">
      <c r="A165" s="102">
        <v>38108</v>
      </c>
      <c r="B165" s="101">
        <v>2087</v>
      </c>
      <c r="C165" s="101">
        <v>1753</v>
      </c>
      <c r="D165" s="97">
        <v>334</v>
      </c>
      <c r="E165" s="101">
        <f t="shared" si="2"/>
        <v>13067</v>
      </c>
    </row>
    <row r="166" spans="1:5" x14ac:dyDescent="0.3">
      <c r="A166" s="102">
        <v>38139</v>
      </c>
      <c r="B166" s="101">
        <v>2079</v>
      </c>
      <c r="C166" s="101">
        <v>1764</v>
      </c>
      <c r="D166" s="97">
        <v>315</v>
      </c>
      <c r="E166" s="101">
        <f t="shared" si="2"/>
        <v>12150</v>
      </c>
    </row>
    <row r="167" spans="1:5" x14ac:dyDescent="0.3">
      <c r="A167" s="102">
        <v>38169</v>
      </c>
      <c r="B167" s="101">
        <v>2901</v>
      </c>
      <c r="C167" s="101">
        <v>1941</v>
      </c>
      <c r="D167" s="97">
        <v>960</v>
      </c>
      <c r="E167" s="101">
        <f t="shared" si="2"/>
        <v>11585</v>
      </c>
    </row>
    <row r="168" spans="1:5" x14ac:dyDescent="0.3">
      <c r="A168" s="102">
        <v>38200</v>
      </c>
      <c r="B168" s="101">
        <v>2150</v>
      </c>
      <c r="C168" s="101">
        <v>1620</v>
      </c>
      <c r="D168" s="97">
        <v>530</v>
      </c>
      <c r="E168" s="101">
        <f t="shared" si="2"/>
        <v>10947</v>
      </c>
    </row>
    <row r="169" spans="1:5" x14ac:dyDescent="0.3">
      <c r="A169" s="102">
        <v>38231</v>
      </c>
      <c r="B169" s="101">
        <v>2713</v>
      </c>
      <c r="C169" s="101">
        <v>1639</v>
      </c>
      <c r="D169" s="97">
        <v>1074</v>
      </c>
      <c r="E169" s="101">
        <f t="shared" si="2"/>
        <v>10462</v>
      </c>
    </row>
    <row r="170" spans="1:5" x14ac:dyDescent="0.3">
      <c r="A170" s="102">
        <v>38261</v>
      </c>
      <c r="B170" s="101">
        <v>2506</v>
      </c>
      <c r="C170" s="101">
        <v>1466</v>
      </c>
      <c r="D170" s="97">
        <v>1040</v>
      </c>
      <c r="E170" s="101">
        <f t="shared" si="2"/>
        <v>10086</v>
      </c>
    </row>
    <row r="171" spans="1:5" x14ac:dyDescent="0.3">
      <c r="A171" s="102">
        <v>38292</v>
      </c>
      <c r="B171" s="101">
        <v>2482</v>
      </c>
      <c r="C171" s="101">
        <v>1862</v>
      </c>
      <c r="D171" s="97">
        <v>620</v>
      </c>
      <c r="E171" s="101">
        <f t="shared" si="2"/>
        <v>9719</v>
      </c>
    </row>
    <row r="172" spans="1:5" x14ac:dyDescent="0.3">
      <c r="A172" s="102">
        <v>38322</v>
      </c>
      <c r="B172" s="101">
        <v>2708</v>
      </c>
      <c r="C172" s="101">
        <v>2598</v>
      </c>
      <c r="D172" s="97">
        <v>110</v>
      </c>
      <c r="E172" s="101">
        <f t="shared" si="2"/>
        <v>9499</v>
      </c>
    </row>
    <row r="173" spans="1:5" x14ac:dyDescent="0.3">
      <c r="A173" s="102">
        <v>38353</v>
      </c>
      <c r="B173" s="101">
        <v>3702</v>
      </c>
      <c r="C173" s="101">
        <v>2520</v>
      </c>
      <c r="D173" s="97">
        <v>1182</v>
      </c>
      <c r="E173" s="101">
        <f t="shared" si="2"/>
        <v>8640</v>
      </c>
    </row>
    <row r="174" spans="1:5" x14ac:dyDescent="0.3">
      <c r="A174" s="102">
        <v>38384</v>
      </c>
      <c r="B174" s="101">
        <v>3077</v>
      </c>
      <c r="C174" s="101">
        <v>2193</v>
      </c>
      <c r="D174" s="97">
        <v>884</v>
      </c>
      <c r="E174" s="101">
        <f t="shared" si="2"/>
        <v>7703</v>
      </c>
    </row>
    <row r="175" spans="1:5" x14ac:dyDescent="0.3">
      <c r="A175" s="102">
        <v>38412</v>
      </c>
      <c r="B175" s="101">
        <v>2206</v>
      </c>
      <c r="C175" s="101">
        <v>2195</v>
      </c>
      <c r="D175" s="97">
        <v>11</v>
      </c>
      <c r="E175" s="101">
        <f t="shared" si="2"/>
        <v>7330</v>
      </c>
    </row>
    <row r="176" spans="1:5" x14ac:dyDescent="0.3">
      <c r="A176" s="102">
        <v>38443</v>
      </c>
      <c r="B176" s="101">
        <v>2292</v>
      </c>
      <c r="C176" s="101">
        <v>2145</v>
      </c>
      <c r="D176" s="97">
        <v>147</v>
      </c>
      <c r="E176" s="101">
        <f t="shared" si="2"/>
        <v>7207</v>
      </c>
    </row>
    <row r="177" spans="1:5" x14ac:dyDescent="0.3">
      <c r="A177" s="102">
        <v>38473</v>
      </c>
      <c r="B177" s="101">
        <v>2110</v>
      </c>
      <c r="C177" s="101">
        <v>2002</v>
      </c>
      <c r="D177" s="97">
        <v>108</v>
      </c>
      <c r="E177" s="101">
        <f t="shared" si="2"/>
        <v>6981</v>
      </c>
    </row>
    <row r="178" spans="1:5" x14ac:dyDescent="0.3">
      <c r="A178" s="102">
        <v>38504</v>
      </c>
      <c r="B178" s="101">
        <v>2117</v>
      </c>
      <c r="C178" s="101">
        <v>1969</v>
      </c>
      <c r="D178" s="97">
        <v>148</v>
      </c>
      <c r="E178" s="101">
        <f t="shared" si="2"/>
        <v>6814</v>
      </c>
    </row>
    <row r="179" spans="1:5" x14ac:dyDescent="0.3">
      <c r="A179" s="102">
        <v>38534</v>
      </c>
      <c r="B179" s="101">
        <v>2644</v>
      </c>
      <c r="C179" s="101">
        <v>2361</v>
      </c>
      <c r="D179" s="97">
        <v>283</v>
      </c>
      <c r="E179" s="101">
        <f t="shared" si="2"/>
        <v>6137</v>
      </c>
    </row>
    <row r="180" spans="1:5" x14ac:dyDescent="0.3">
      <c r="A180" s="102">
        <v>38565</v>
      </c>
      <c r="B180" s="101">
        <v>2267</v>
      </c>
      <c r="C180" s="101">
        <v>1892</v>
      </c>
      <c r="D180" s="97">
        <v>375</v>
      </c>
      <c r="E180" s="101">
        <f t="shared" si="2"/>
        <v>5982</v>
      </c>
    </row>
    <row r="181" spans="1:5" x14ac:dyDescent="0.3">
      <c r="A181" s="102">
        <v>38596</v>
      </c>
      <c r="B181" s="101">
        <v>2804</v>
      </c>
      <c r="C181" s="101">
        <v>1725</v>
      </c>
      <c r="D181" s="97">
        <v>1079</v>
      </c>
      <c r="E181" s="101">
        <f t="shared" si="2"/>
        <v>5987</v>
      </c>
    </row>
    <row r="182" spans="1:5" x14ac:dyDescent="0.3">
      <c r="A182" s="102">
        <v>38626</v>
      </c>
      <c r="B182" s="101">
        <v>2534</v>
      </c>
      <c r="C182" s="101">
        <v>1670</v>
      </c>
      <c r="D182" s="97">
        <v>864</v>
      </c>
      <c r="E182" s="101">
        <f t="shared" si="2"/>
        <v>5811</v>
      </c>
    </row>
    <row r="183" spans="1:5" x14ac:dyDescent="0.3">
      <c r="A183" s="102">
        <v>38657</v>
      </c>
      <c r="B183" s="101">
        <v>2433</v>
      </c>
      <c r="C183" s="101">
        <v>1623</v>
      </c>
      <c r="D183" s="97">
        <v>810</v>
      </c>
      <c r="E183" s="101">
        <f t="shared" si="2"/>
        <v>6001</v>
      </c>
    </row>
    <row r="184" spans="1:5" x14ac:dyDescent="0.3">
      <c r="A184" s="102">
        <v>38687</v>
      </c>
      <c r="B184" s="101">
        <v>2851</v>
      </c>
      <c r="C184" s="101">
        <v>2390</v>
      </c>
      <c r="D184" s="97">
        <v>461</v>
      </c>
      <c r="E184" s="101">
        <f t="shared" si="2"/>
        <v>6352</v>
      </c>
    </row>
    <row r="185" spans="1:5" x14ac:dyDescent="0.3">
      <c r="A185" s="102">
        <v>38718</v>
      </c>
      <c r="B185" s="101">
        <v>3508</v>
      </c>
      <c r="C185" s="101">
        <v>2450</v>
      </c>
      <c r="D185" s="97">
        <v>1058</v>
      </c>
      <c r="E185" s="101">
        <f t="shared" si="2"/>
        <v>6228</v>
      </c>
    </row>
    <row r="186" spans="1:5" x14ac:dyDescent="0.3">
      <c r="A186" s="102">
        <v>38749</v>
      </c>
      <c r="B186" s="101">
        <v>3531</v>
      </c>
      <c r="C186" s="101">
        <v>1941</v>
      </c>
      <c r="D186" s="97">
        <v>1590</v>
      </c>
      <c r="E186" s="101">
        <f t="shared" si="2"/>
        <v>6934</v>
      </c>
    </row>
    <row r="187" spans="1:5" x14ac:dyDescent="0.3">
      <c r="A187" s="102">
        <v>38777</v>
      </c>
      <c r="B187" s="101">
        <v>2437</v>
      </c>
      <c r="C187" s="101">
        <v>1972</v>
      </c>
      <c r="D187" s="97">
        <v>465</v>
      </c>
      <c r="E187" s="101">
        <f t="shared" si="2"/>
        <v>7388</v>
      </c>
    </row>
    <row r="188" spans="1:5" x14ac:dyDescent="0.3">
      <c r="A188" s="102">
        <v>38808</v>
      </c>
      <c r="B188" s="101">
        <v>2217</v>
      </c>
      <c r="C188" s="101">
        <v>1968</v>
      </c>
      <c r="D188" s="97">
        <v>249</v>
      </c>
      <c r="E188" s="101">
        <f t="shared" si="2"/>
        <v>7490</v>
      </c>
    </row>
    <row r="189" spans="1:5" x14ac:dyDescent="0.3">
      <c r="A189" s="102">
        <v>38838</v>
      </c>
      <c r="B189" s="101">
        <v>2037</v>
      </c>
      <c r="C189" s="101">
        <v>2024</v>
      </c>
      <c r="D189" s="97">
        <v>13</v>
      </c>
      <c r="E189" s="101">
        <f t="shared" si="2"/>
        <v>7395</v>
      </c>
    </row>
    <row r="190" spans="1:5" x14ac:dyDescent="0.3">
      <c r="A190" s="102">
        <v>38869</v>
      </c>
      <c r="B190" s="101">
        <v>2375</v>
      </c>
      <c r="C190" s="101">
        <v>1869</v>
      </c>
      <c r="D190" s="97">
        <v>506</v>
      </c>
      <c r="E190" s="101">
        <f t="shared" si="2"/>
        <v>7753</v>
      </c>
    </row>
    <row r="191" spans="1:5" x14ac:dyDescent="0.3">
      <c r="A191" s="102">
        <v>38899</v>
      </c>
      <c r="B191" s="101">
        <v>2976</v>
      </c>
      <c r="C191" s="101">
        <v>2139</v>
      </c>
      <c r="D191" s="97">
        <v>837</v>
      </c>
      <c r="E191" s="101">
        <f t="shared" si="2"/>
        <v>8307</v>
      </c>
    </row>
    <row r="192" spans="1:5" x14ac:dyDescent="0.3">
      <c r="A192" s="102">
        <v>38930</v>
      </c>
      <c r="B192" s="101">
        <v>2543</v>
      </c>
      <c r="C192" s="101">
        <v>1786</v>
      </c>
      <c r="D192" s="97">
        <v>757</v>
      </c>
      <c r="E192" s="101">
        <f t="shared" si="2"/>
        <v>8689</v>
      </c>
    </row>
    <row r="193" spans="1:5" x14ac:dyDescent="0.3">
      <c r="A193" s="102">
        <v>38961</v>
      </c>
      <c r="B193" s="101">
        <v>3005</v>
      </c>
      <c r="C193" s="101">
        <v>1687</v>
      </c>
      <c r="D193" s="97">
        <v>1318</v>
      </c>
      <c r="E193" s="101">
        <f t="shared" si="2"/>
        <v>8928</v>
      </c>
    </row>
    <row r="194" spans="1:5" x14ac:dyDescent="0.3">
      <c r="A194" s="102">
        <v>38991</v>
      </c>
      <c r="B194" s="101">
        <v>2850</v>
      </c>
      <c r="C194" s="101">
        <v>1601</v>
      </c>
      <c r="D194" s="97">
        <v>1249</v>
      </c>
      <c r="E194" s="101">
        <f t="shared" si="2"/>
        <v>9313</v>
      </c>
    </row>
    <row r="195" spans="1:5" x14ac:dyDescent="0.3">
      <c r="A195" s="102">
        <v>39022</v>
      </c>
      <c r="B195" s="101">
        <v>2783</v>
      </c>
      <c r="C195" s="101">
        <v>1459</v>
      </c>
      <c r="D195" s="97">
        <v>1324</v>
      </c>
      <c r="E195" s="101">
        <f t="shared" si="2"/>
        <v>9827</v>
      </c>
    </row>
    <row r="196" spans="1:5" x14ac:dyDescent="0.3">
      <c r="A196" s="102">
        <v>39052</v>
      </c>
      <c r="B196" s="101">
        <v>2849</v>
      </c>
      <c r="C196" s="101">
        <v>2409</v>
      </c>
      <c r="D196" s="97">
        <v>440</v>
      </c>
      <c r="E196" s="101">
        <f t="shared" si="2"/>
        <v>9806</v>
      </c>
    </row>
    <row r="197" spans="1:5" x14ac:dyDescent="0.3">
      <c r="A197" s="102">
        <v>39083</v>
      </c>
      <c r="B197" s="101">
        <v>3682</v>
      </c>
      <c r="C197" s="101">
        <v>2629</v>
      </c>
      <c r="D197" s="97">
        <v>1053</v>
      </c>
      <c r="E197" s="101">
        <f t="shared" si="2"/>
        <v>9801</v>
      </c>
    </row>
    <row r="198" spans="1:5" x14ac:dyDescent="0.3">
      <c r="A198" s="102">
        <v>39114</v>
      </c>
      <c r="B198" s="101">
        <v>3306</v>
      </c>
      <c r="C198" s="101">
        <v>2132</v>
      </c>
      <c r="D198" s="97">
        <v>1174</v>
      </c>
      <c r="E198" s="101">
        <f t="shared" si="2"/>
        <v>9385</v>
      </c>
    </row>
    <row r="199" spans="1:5" x14ac:dyDescent="0.3">
      <c r="A199" s="102">
        <v>39142</v>
      </c>
      <c r="B199" s="101">
        <v>2561</v>
      </c>
      <c r="C199" s="101">
        <v>2363</v>
      </c>
      <c r="D199" s="97">
        <v>198</v>
      </c>
      <c r="E199" s="101">
        <f t="shared" si="2"/>
        <v>9118</v>
      </c>
    </row>
    <row r="200" spans="1:5" x14ac:dyDescent="0.3">
      <c r="A200" s="102">
        <v>39173</v>
      </c>
      <c r="B200" s="101">
        <v>2130</v>
      </c>
      <c r="C200" s="101">
        <v>2193</v>
      </c>
      <c r="D200" s="97">
        <v>-63</v>
      </c>
      <c r="E200" s="101">
        <f t="shared" si="2"/>
        <v>8806</v>
      </c>
    </row>
    <row r="201" spans="1:5" x14ac:dyDescent="0.3">
      <c r="A201" s="102">
        <v>39203</v>
      </c>
      <c r="B201" s="101">
        <v>2021</v>
      </c>
      <c r="C201" s="101">
        <v>2163</v>
      </c>
      <c r="D201" s="97">
        <v>-142</v>
      </c>
      <c r="E201" s="101">
        <f t="shared" si="2"/>
        <v>8651</v>
      </c>
    </row>
    <row r="202" spans="1:5" x14ac:dyDescent="0.3">
      <c r="A202" s="102">
        <v>39234</v>
      </c>
      <c r="B202" s="101">
        <v>2392</v>
      </c>
      <c r="C202" s="101">
        <v>2218</v>
      </c>
      <c r="D202" s="97">
        <v>174</v>
      </c>
      <c r="E202" s="101">
        <f t="shared" si="2"/>
        <v>8319</v>
      </c>
    </row>
    <row r="203" spans="1:5" x14ac:dyDescent="0.3">
      <c r="A203" s="102">
        <v>39264</v>
      </c>
      <c r="B203" s="101">
        <v>2928</v>
      </c>
      <c r="C203" s="101">
        <v>2308</v>
      </c>
      <c r="D203" s="97">
        <v>620</v>
      </c>
      <c r="E203" s="101">
        <f t="shared" si="2"/>
        <v>8102</v>
      </c>
    </row>
    <row r="204" spans="1:5" x14ac:dyDescent="0.3">
      <c r="A204" s="102">
        <v>39295</v>
      </c>
      <c r="B204" s="101">
        <v>2702</v>
      </c>
      <c r="C204" s="101">
        <v>2158</v>
      </c>
      <c r="D204" s="97">
        <v>544</v>
      </c>
      <c r="E204" s="101">
        <f t="shared" si="2"/>
        <v>7889</v>
      </c>
    </row>
    <row r="205" spans="1:5" x14ac:dyDescent="0.3">
      <c r="A205" s="102">
        <v>39326</v>
      </c>
      <c r="B205" s="101">
        <v>3055</v>
      </c>
      <c r="C205" s="101">
        <v>1848</v>
      </c>
      <c r="D205" s="97">
        <v>1207</v>
      </c>
      <c r="E205" s="101">
        <f t="shared" si="2"/>
        <v>7778</v>
      </c>
    </row>
    <row r="206" spans="1:5" x14ac:dyDescent="0.3">
      <c r="A206" s="102">
        <v>39356</v>
      </c>
      <c r="B206" s="101">
        <v>2561</v>
      </c>
      <c r="C206" s="101">
        <v>1754</v>
      </c>
      <c r="D206" s="97">
        <v>807</v>
      </c>
      <c r="E206" s="101">
        <f t="shared" si="2"/>
        <v>7336</v>
      </c>
    </row>
    <row r="207" spans="1:5" x14ac:dyDescent="0.3">
      <c r="A207" s="102">
        <v>39387</v>
      </c>
      <c r="B207" s="101">
        <v>2696</v>
      </c>
      <c r="C207" s="101">
        <v>1830</v>
      </c>
      <c r="D207" s="97">
        <v>866</v>
      </c>
      <c r="E207" s="101">
        <f t="shared" si="2"/>
        <v>6878</v>
      </c>
    </row>
    <row r="208" spans="1:5" x14ac:dyDescent="0.3">
      <c r="A208" s="102">
        <v>39417</v>
      </c>
      <c r="B208" s="101">
        <v>2771</v>
      </c>
      <c r="C208" s="101">
        <v>2804</v>
      </c>
      <c r="D208" s="97">
        <v>-33</v>
      </c>
      <c r="E208" s="101">
        <f t="shared" ref="E208:E271" si="3">SUM(D197:D208)</f>
        <v>6405</v>
      </c>
    </row>
    <row r="209" spans="1:5" x14ac:dyDescent="0.3">
      <c r="A209" s="102">
        <v>39448</v>
      </c>
      <c r="B209" s="101">
        <v>3659</v>
      </c>
      <c r="C209" s="101">
        <v>2953</v>
      </c>
      <c r="D209" s="97">
        <v>706</v>
      </c>
      <c r="E209" s="101">
        <f t="shared" si="3"/>
        <v>6058</v>
      </c>
    </row>
    <row r="210" spans="1:5" x14ac:dyDescent="0.3">
      <c r="A210" s="102">
        <v>39479</v>
      </c>
      <c r="B210" s="101">
        <v>3685</v>
      </c>
      <c r="C210" s="101">
        <v>2658</v>
      </c>
      <c r="D210" s="97">
        <v>1027</v>
      </c>
      <c r="E210" s="101">
        <f t="shared" si="3"/>
        <v>5911</v>
      </c>
    </row>
    <row r="211" spans="1:5" x14ac:dyDescent="0.3">
      <c r="A211" s="102">
        <v>39508</v>
      </c>
      <c r="B211" s="101">
        <v>2617</v>
      </c>
      <c r="C211" s="101">
        <v>2511</v>
      </c>
      <c r="D211" s="97">
        <v>106</v>
      </c>
      <c r="E211" s="101">
        <f t="shared" si="3"/>
        <v>5819</v>
      </c>
    </row>
    <row r="212" spans="1:5" x14ac:dyDescent="0.3">
      <c r="A212" s="102">
        <v>39539</v>
      </c>
      <c r="B212" s="101">
        <v>2271</v>
      </c>
      <c r="C212" s="101">
        <v>2334</v>
      </c>
      <c r="D212" s="97">
        <v>-63</v>
      </c>
      <c r="E212" s="101">
        <f t="shared" si="3"/>
        <v>5819</v>
      </c>
    </row>
    <row r="213" spans="1:5" x14ac:dyDescent="0.3">
      <c r="A213" s="102">
        <v>39569</v>
      </c>
      <c r="B213" s="101">
        <v>2430</v>
      </c>
      <c r="C213" s="101">
        <v>2325</v>
      </c>
      <c r="D213" s="97">
        <v>105</v>
      </c>
      <c r="E213" s="101">
        <f t="shared" si="3"/>
        <v>6066</v>
      </c>
    </row>
    <row r="214" spans="1:5" x14ac:dyDescent="0.3">
      <c r="A214" s="102">
        <v>39600</v>
      </c>
      <c r="B214" s="101">
        <v>2509</v>
      </c>
      <c r="C214" s="101">
        <v>2267</v>
      </c>
      <c r="D214" s="97">
        <v>242</v>
      </c>
      <c r="E214" s="101">
        <f t="shared" si="3"/>
        <v>6134</v>
      </c>
    </row>
    <row r="215" spans="1:5" x14ac:dyDescent="0.3">
      <c r="A215" s="102">
        <v>39630</v>
      </c>
      <c r="B215" s="101">
        <v>3099</v>
      </c>
      <c r="C215" s="101">
        <v>2562</v>
      </c>
      <c r="D215" s="97">
        <v>537</v>
      </c>
      <c r="E215" s="101">
        <f t="shared" si="3"/>
        <v>6051</v>
      </c>
    </row>
    <row r="216" spans="1:5" x14ac:dyDescent="0.3">
      <c r="A216" s="102">
        <v>39661</v>
      </c>
      <c r="B216" s="101">
        <v>2871</v>
      </c>
      <c r="C216" s="101">
        <v>2366</v>
      </c>
      <c r="D216" s="97">
        <v>505</v>
      </c>
      <c r="E216" s="101">
        <f t="shared" si="3"/>
        <v>6012</v>
      </c>
    </row>
    <row r="217" spans="1:5" x14ac:dyDescent="0.3">
      <c r="A217" s="102">
        <v>39692</v>
      </c>
      <c r="B217" s="101">
        <v>3057</v>
      </c>
      <c r="C217" s="101">
        <v>1965</v>
      </c>
      <c r="D217" s="97">
        <v>1092</v>
      </c>
      <c r="E217" s="101">
        <f t="shared" si="3"/>
        <v>5897</v>
      </c>
    </row>
    <row r="218" spans="1:5" x14ac:dyDescent="0.3">
      <c r="A218" s="102">
        <v>39722</v>
      </c>
      <c r="B218" s="101">
        <v>2995</v>
      </c>
      <c r="C218" s="101">
        <v>2000</v>
      </c>
      <c r="D218" s="97">
        <v>995</v>
      </c>
      <c r="E218" s="101">
        <f t="shared" si="3"/>
        <v>6085</v>
      </c>
    </row>
    <row r="219" spans="1:5" x14ac:dyDescent="0.3">
      <c r="A219" s="102">
        <v>39753</v>
      </c>
      <c r="B219" s="101">
        <v>2626</v>
      </c>
      <c r="C219" s="101">
        <v>2141</v>
      </c>
      <c r="D219" s="97">
        <v>485</v>
      </c>
      <c r="E219" s="101">
        <f t="shared" si="3"/>
        <v>5704</v>
      </c>
    </row>
    <row r="220" spans="1:5" x14ac:dyDescent="0.3">
      <c r="A220" s="102">
        <v>39783</v>
      </c>
      <c r="B220" s="101">
        <v>2893</v>
      </c>
      <c r="C220" s="101">
        <v>2759</v>
      </c>
      <c r="D220" s="97">
        <v>134</v>
      </c>
      <c r="E220" s="101">
        <f t="shared" si="3"/>
        <v>5871</v>
      </c>
    </row>
    <row r="221" spans="1:5" x14ac:dyDescent="0.3">
      <c r="A221" s="102">
        <v>39814</v>
      </c>
      <c r="B221" s="101">
        <v>4030</v>
      </c>
      <c r="C221" s="101">
        <v>2905</v>
      </c>
      <c r="D221" s="97">
        <v>1125</v>
      </c>
      <c r="E221" s="101">
        <f t="shared" si="3"/>
        <v>6290</v>
      </c>
    </row>
    <row r="222" spans="1:5" x14ac:dyDescent="0.3">
      <c r="A222" s="102">
        <v>39845</v>
      </c>
      <c r="B222" s="101">
        <v>3922</v>
      </c>
      <c r="C222" s="101">
        <v>2225</v>
      </c>
      <c r="D222" s="97">
        <v>1697</v>
      </c>
      <c r="E222" s="101">
        <f t="shared" si="3"/>
        <v>6960</v>
      </c>
    </row>
    <row r="223" spans="1:5" x14ac:dyDescent="0.3">
      <c r="A223" s="102">
        <v>39873</v>
      </c>
      <c r="B223" s="101">
        <v>2657</v>
      </c>
      <c r="C223" s="101">
        <v>2100</v>
      </c>
      <c r="D223" s="97">
        <v>557</v>
      </c>
      <c r="E223" s="101">
        <f t="shared" si="3"/>
        <v>7411</v>
      </c>
    </row>
    <row r="224" spans="1:5" x14ac:dyDescent="0.3">
      <c r="A224" s="102">
        <v>39904</v>
      </c>
      <c r="B224" s="101">
        <v>2352</v>
      </c>
      <c r="C224" s="101">
        <v>2011</v>
      </c>
      <c r="D224" s="97">
        <v>341</v>
      </c>
      <c r="E224" s="101">
        <f t="shared" si="3"/>
        <v>7815</v>
      </c>
    </row>
    <row r="225" spans="1:5" x14ac:dyDescent="0.3">
      <c r="A225" s="102">
        <v>39934</v>
      </c>
      <c r="B225" s="101">
        <v>2482</v>
      </c>
      <c r="C225" s="101">
        <v>1847</v>
      </c>
      <c r="D225" s="97">
        <v>635</v>
      </c>
      <c r="E225" s="101">
        <f t="shared" si="3"/>
        <v>8345</v>
      </c>
    </row>
    <row r="226" spans="1:5" x14ac:dyDescent="0.3">
      <c r="A226" s="102">
        <v>39965</v>
      </c>
      <c r="B226" s="101">
        <v>2335</v>
      </c>
      <c r="C226" s="101">
        <v>1827</v>
      </c>
      <c r="D226" s="97">
        <v>508</v>
      </c>
      <c r="E226" s="101">
        <f t="shared" si="3"/>
        <v>8611</v>
      </c>
    </row>
    <row r="227" spans="1:5" x14ac:dyDescent="0.3">
      <c r="A227" s="102">
        <v>39995</v>
      </c>
      <c r="B227" s="101">
        <v>3284</v>
      </c>
      <c r="C227" s="101">
        <v>2063</v>
      </c>
      <c r="D227" s="97">
        <v>1221</v>
      </c>
      <c r="E227" s="101">
        <f t="shared" si="3"/>
        <v>9295</v>
      </c>
    </row>
    <row r="228" spans="1:5" x14ac:dyDescent="0.3">
      <c r="A228" s="102">
        <v>40026</v>
      </c>
      <c r="B228" s="101">
        <v>2527</v>
      </c>
      <c r="C228" s="101">
        <v>1863</v>
      </c>
      <c r="D228" s="97">
        <v>664</v>
      </c>
      <c r="E228" s="101">
        <f t="shared" si="3"/>
        <v>9454</v>
      </c>
    </row>
    <row r="229" spans="1:5" x14ac:dyDescent="0.3">
      <c r="A229" s="102">
        <v>40057</v>
      </c>
      <c r="B229" s="101">
        <v>2928</v>
      </c>
      <c r="C229" s="101">
        <v>1494</v>
      </c>
      <c r="D229" s="97">
        <v>1434</v>
      </c>
      <c r="E229" s="101">
        <f t="shared" si="3"/>
        <v>9796</v>
      </c>
    </row>
    <row r="230" spans="1:5" x14ac:dyDescent="0.3">
      <c r="A230" s="102">
        <v>40087</v>
      </c>
      <c r="B230" s="101">
        <v>2693</v>
      </c>
      <c r="C230" s="101">
        <v>1446</v>
      </c>
      <c r="D230" s="97">
        <v>1247</v>
      </c>
      <c r="E230" s="101">
        <f t="shared" si="3"/>
        <v>10048</v>
      </c>
    </row>
    <row r="231" spans="1:5" x14ac:dyDescent="0.3">
      <c r="A231" s="102">
        <v>40118</v>
      </c>
      <c r="B231" s="101">
        <v>2700</v>
      </c>
      <c r="C231" s="101">
        <v>1736</v>
      </c>
      <c r="D231" s="97">
        <v>964</v>
      </c>
      <c r="E231" s="101">
        <f t="shared" si="3"/>
        <v>10527</v>
      </c>
    </row>
    <row r="232" spans="1:5" x14ac:dyDescent="0.3">
      <c r="A232" s="102">
        <v>40148</v>
      </c>
      <c r="B232" s="101">
        <v>2839</v>
      </c>
      <c r="C232" s="101">
        <v>2283</v>
      </c>
      <c r="D232" s="97">
        <v>556</v>
      </c>
      <c r="E232" s="101">
        <f t="shared" si="3"/>
        <v>10949</v>
      </c>
    </row>
    <row r="233" spans="1:5" x14ac:dyDescent="0.3">
      <c r="A233" s="102">
        <v>40179</v>
      </c>
      <c r="B233" s="101">
        <v>3786</v>
      </c>
      <c r="C233" s="101">
        <v>2563</v>
      </c>
      <c r="D233" s="97">
        <v>1223</v>
      </c>
      <c r="E233" s="101">
        <f t="shared" si="3"/>
        <v>11047</v>
      </c>
    </row>
    <row r="234" spans="1:5" x14ac:dyDescent="0.3">
      <c r="A234" s="102">
        <v>40210</v>
      </c>
      <c r="B234" s="101">
        <v>3497</v>
      </c>
      <c r="C234" s="101">
        <v>2218</v>
      </c>
      <c r="D234" s="97">
        <v>1279</v>
      </c>
      <c r="E234" s="101">
        <f t="shared" si="3"/>
        <v>10629</v>
      </c>
    </row>
    <row r="235" spans="1:5" x14ac:dyDescent="0.3">
      <c r="A235" s="102">
        <v>40238</v>
      </c>
      <c r="B235" s="101">
        <v>2477</v>
      </c>
      <c r="C235" s="101">
        <v>2261</v>
      </c>
      <c r="D235" s="97">
        <v>216</v>
      </c>
      <c r="E235" s="101">
        <f t="shared" si="3"/>
        <v>10288</v>
      </c>
    </row>
    <row r="236" spans="1:5" x14ac:dyDescent="0.3">
      <c r="A236" s="102">
        <v>40269</v>
      </c>
      <c r="B236" s="101">
        <v>2200</v>
      </c>
      <c r="C236" s="101">
        <v>2052</v>
      </c>
      <c r="D236" s="97">
        <v>148</v>
      </c>
      <c r="E236" s="101">
        <f t="shared" si="3"/>
        <v>10095</v>
      </c>
    </row>
    <row r="237" spans="1:5" x14ac:dyDescent="0.3">
      <c r="A237" s="102">
        <v>40299</v>
      </c>
      <c r="B237" s="101">
        <v>2103</v>
      </c>
      <c r="C237" s="101">
        <v>2218</v>
      </c>
      <c r="D237" s="97">
        <v>-115</v>
      </c>
      <c r="E237" s="101">
        <f t="shared" si="3"/>
        <v>9345</v>
      </c>
    </row>
    <row r="238" spans="1:5" x14ac:dyDescent="0.3">
      <c r="A238" s="102">
        <v>40330</v>
      </c>
      <c r="B238" s="101">
        <v>2046</v>
      </c>
      <c r="C238" s="101">
        <v>2078</v>
      </c>
      <c r="D238" s="97">
        <v>-32</v>
      </c>
      <c r="E238" s="101">
        <f t="shared" si="3"/>
        <v>8805</v>
      </c>
    </row>
    <row r="239" spans="1:5" x14ac:dyDescent="0.3">
      <c r="A239" s="102">
        <v>40360</v>
      </c>
      <c r="B239" s="101">
        <v>3206</v>
      </c>
      <c r="C239" s="101">
        <v>2278</v>
      </c>
      <c r="D239" s="97">
        <v>928</v>
      </c>
      <c r="E239" s="101">
        <f t="shared" si="3"/>
        <v>8512</v>
      </c>
    </row>
    <row r="240" spans="1:5" x14ac:dyDescent="0.3">
      <c r="A240" s="102">
        <v>40391</v>
      </c>
      <c r="B240" s="101">
        <v>2643</v>
      </c>
      <c r="C240" s="101">
        <v>2072</v>
      </c>
      <c r="D240" s="97">
        <v>571</v>
      </c>
      <c r="E240" s="101">
        <f t="shared" si="3"/>
        <v>8419</v>
      </c>
    </row>
    <row r="241" spans="1:5" x14ac:dyDescent="0.3">
      <c r="A241" s="102">
        <v>40422</v>
      </c>
      <c r="B241" s="101">
        <v>3041</v>
      </c>
      <c r="C241" s="101">
        <v>1764</v>
      </c>
      <c r="D241" s="97">
        <v>1277</v>
      </c>
      <c r="E241" s="101">
        <f t="shared" si="3"/>
        <v>8262</v>
      </c>
    </row>
    <row r="242" spans="1:5" x14ac:dyDescent="0.3">
      <c r="A242" s="102">
        <v>40452</v>
      </c>
      <c r="B242" s="101">
        <v>2820</v>
      </c>
      <c r="C242" s="101">
        <v>2059</v>
      </c>
      <c r="D242" s="97">
        <v>761</v>
      </c>
      <c r="E242" s="101">
        <f t="shared" si="3"/>
        <v>7776</v>
      </c>
    </row>
    <row r="243" spans="1:5" x14ac:dyDescent="0.3">
      <c r="A243" s="102">
        <v>40483</v>
      </c>
      <c r="B243" s="101">
        <v>2719</v>
      </c>
      <c r="C243" s="101">
        <v>2020</v>
      </c>
      <c r="D243" s="97">
        <v>699</v>
      </c>
      <c r="E243" s="101">
        <f t="shared" si="3"/>
        <v>7511</v>
      </c>
    </row>
    <row r="244" spans="1:5" x14ac:dyDescent="0.3">
      <c r="A244" s="102">
        <v>40513</v>
      </c>
      <c r="B244" s="101">
        <v>2758</v>
      </c>
      <c r="C244" s="101">
        <v>2471</v>
      </c>
      <c r="D244" s="97">
        <v>287</v>
      </c>
      <c r="E244" s="101">
        <f t="shared" si="3"/>
        <v>7242</v>
      </c>
    </row>
    <row r="245" spans="1:5" x14ac:dyDescent="0.3">
      <c r="A245" s="102">
        <v>40544</v>
      </c>
      <c r="B245" s="101">
        <v>3752</v>
      </c>
      <c r="C245" s="101">
        <v>3064</v>
      </c>
      <c r="D245" s="97">
        <v>688</v>
      </c>
      <c r="E245" s="101">
        <f t="shared" si="3"/>
        <v>6707</v>
      </c>
    </row>
    <row r="246" spans="1:5" x14ac:dyDescent="0.3">
      <c r="A246" s="102">
        <v>40575</v>
      </c>
      <c r="B246" s="101">
        <v>3458</v>
      </c>
      <c r="C246" s="101">
        <v>2413</v>
      </c>
      <c r="D246" s="97">
        <v>1045</v>
      </c>
      <c r="E246" s="101">
        <f t="shared" si="3"/>
        <v>6473</v>
      </c>
    </row>
    <row r="247" spans="1:5" x14ac:dyDescent="0.3">
      <c r="A247" s="102">
        <v>40603</v>
      </c>
      <c r="B247" s="101">
        <v>2763</v>
      </c>
      <c r="C247" s="101">
        <v>2634</v>
      </c>
      <c r="D247" s="97">
        <v>129</v>
      </c>
      <c r="E247" s="101">
        <f t="shared" si="3"/>
        <v>6386</v>
      </c>
    </row>
    <row r="248" spans="1:5" x14ac:dyDescent="0.3">
      <c r="A248" s="102">
        <v>40634</v>
      </c>
      <c r="B248" s="101">
        <v>2479</v>
      </c>
      <c r="C248" s="101">
        <v>2396</v>
      </c>
      <c r="D248" s="97">
        <v>83</v>
      </c>
      <c r="E248" s="101">
        <f t="shared" si="3"/>
        <v>6321</v>
      </c>
    </row>
    <row r="249" spans="1:5" x14ac:dyDescent="0.3">
      <c r="A249" s="102">
        <v>40664</v>
      </c>
      <c r="B249" s="101">
        <v>2293</v>
      </c>
      <c r="C249" s="101">
        <v>2436</v>
      </c>
      <c r="D249" s="97">
        <v>-143</v>
      </c>
      <c r="E249" s="101">
        <f t="shared" si="3"/>
        <v>6293</v>
      </c>
    </row>
    <row r="250" spans="1:5" x14ac:dyDescent="0.3">
      <c r="A250" s="102">
        <v>40695</v>
      </c>
      <c r="B250" s="101">
        <v>2227</v>
      </c>
      <c r="C250" s="101">
        <v>2332</v>
      </c>
      <c r="D250" s="97">
        <v>-105</v>
      </c>
      <c r="E250" s="101">
        <f t="shared" si="3"/>
        <v>6220</v>
      </c>
    </row>
    <row r="251" spans="1:5" x14ac:dyDescent="0.3">
      <c r="A251" s="102">
        <v>40725</v>
      </c>
      <c r="B251" s="101">
        <v>3456</v>
      </c>
      <c r="C251" s="101">
        <v>2671</v>
      </c>
      <c r="D251" s="97">
        <v>785</v>
      </c>
      <c r="E251" s="101">
        <f t="shared" si="3"/>
        <v>6077</v>
      </c>
    </row>
    <row r="252" spans="1:5" x14ac:dyDescent="0.3">
      <c r="A252" s="102">
        <v>40756</v>
      </c>
      <c r="B252" s="101">
        <v>2996</v>
      </c>
      <c r="C252" s="101">
        <v>2298</v>
      </c>
      <c r="D252" s="97">
        <v>698</v>
      </c>
      <c r="E252" s="101">
        <f t="shared" si="3"/>
        <v>6204</v>
      </c>
    </row>
    <row r="253" spans="1:5" x14ac:dyDescent="0.3">
      <c r="A253" s="102">
        <v>40787</v>
      </c>
      <c r="B253" s="101">
        <v>3130</v>
      </c>
      <c r="C253" s="101">
        <v>2089</v>
      </c>
      <c r="D253" s="97">
        <v>1041</v>
      </c>
      <c r="E253" s="101">
        <f t="shared" si="3"/>
        <v>5968</v>
      </c>
    </row>
    <row r="254" spans="1:5" x14ac:dyDescent="0.3">
      <c r="A254" s="102">
        <v>40817</v>
      </c>
      <c r="B254" s="101">
        <v>2786</v>
      </c>
      <c r="C254" s="101">
        <v>1960</v>
      </c>
      <c r="D254" s="97">
        <v>826</v>
      </c>
      <c r="E254" s="101">
        <f t="shared" si="3"/>
        <v>6033</v>
      </c>
    </row>
    <row r="255" spans="1:5" x14ac:dyDescent="0.3">
      <c r="A255" s="102">
        <v>40848</v>
      </c>
      <c r="B255" s="101">
        <v>2798</v>
      </c>
      <c r="C255" s="101">
        <v>2133</v>
      </c>
      <c r="D255" s="97">
        <v>665</v>
      </c>
      <c r="E255" s="101">
        <f t="shared" si="3"/>
        <v>5999</v>
      </c>
    </row>
    <row r="256" spans="1:5" x14ac:dyDescent="0.3">
      <c r="A256" s="102">
        <v>40878</v>
      </c>
      <c r="B256" s="101">
        <v>2787</v>
      </c>
      <c r="C256" s="101">
        <v>2851</v>
      </c>
      <c r="D256" s="97">
        <v>-64</v>
      </c>
      <c r="E256" s="101">
        <f t="shared" si="3"/>
        <v>5648</v>
      </c>
    </row>
    <row r="257" spans="1:5" x14ac:dyDescent="0.3">
      <c r="A257" s="102">
        <v>40909</v>
      </c>
      <c r="B257" s="101">
        <v>3677</v>
      </c>
      <c r="C257" s="101">
        <v>3074</v>
      </c>
      <c r="D257" s="97">
        <v>603</v>
      </c>
      <c r="E257" s="101">
        <f t="shared" si="3"/>
        <v>5563</v>
      </c>
    </row>
    <row r="258" spans="1:5" x14ac:dyDescent="0.3">
      <c r="A258" s="102">
        <v>40940</v>
      </c>
      <c r="B258" s="101">
        <v>3730</v>
      </c>
      <c r="C258" s="101">
        <v>2812</v>
      </c>
      <c r="D258" s="97">
        <v>918</v>
      </c>
      <c r="E258" s="101">
        <f t="shared" si="3"/>
        <v>5436</v>
      </c>
    </row>
    <row r="259" spans="1:5" x14ac:dyDescent="0.3">
      <c r="A259" s="102">
        <v>40969</v>
      </c>
      <c r="B259" s="101">
        <v>2991</v>
      </c>
      <c r="C259" s="101">
        <v>2846</v>
      </c>
      <c r="D259" s="97">
        <v>145</v>
      </c>
      <c r="E259" s="101">
        <f t="shared" si="3"/>
        <v>5452</v>
      </c>
    </row>
    <row r="260" spans="1:5" x14ac:dyDescent="0.3">
      <c r="A260" s="102">
        <v>41000</v>
      </c>
      <c r="B260" s="101">
        <v>2227</v>
      </c>
      <c r="C260" s="101">
        <v>2445</v>
      </c>
      <c r="D260" s="97">
        <v>-218</v>
      </c>
      <c r="E260" s="101">
        <f t="shared" si="3"/>
        <v>5151</v>
      </c>
    </row>
    <row r="261" spans="1:5" x14ac:dyDescent="0.3">
      <c r="A261" s="102">
        <v>41030</v>
      </c>
      <c r="B261" s="101">
        <v>2282</v>
      </c>
      <c r="C261" s="101">
        <v>2491</v>
      </c>
      <c r="D261" s="97">
        <v>-209</v>
      </c>
      <c r="E261" s="101">
        <f t="shared" si="3"/>
        <v>5085</v>
      </c>
    </row>
    <row r="262" spans="1:5" x14ac:dyDescent="0.3">
      <c r="A262" s="102">
        <v>41061</v>
      </c>
      <c r="B262" s="101">
        <v>2488</v>
      </c>
      <c r="C262" s="101">
        <v>2599</v>
      </c>
      <c r="D262" s="97">
        <v>-111</v>
      </c>
      <c r="E262" s="101">
        <f t="shared" si="3"/>
        <v>5079</v>
      </c>
    </row>
    <row r="263" spans="1:5" x14ac:dyDescent="0.3">
      <c r="A263" s="102">
        <v>41091</v>
      </c>
      <c r="B263" s="101">
        <v>3039</v>
      </c>
      <c r="C263" s="101">
        <v>2898</v>
      </c>
      <c r="D263" s="97">
        <v>141</v>
      </c>
      <c r="E263" s="101">
        <f t="shared" si="3"/>
        <v>4435</v>
      </c>
    </row>
    <row r="264" spans="1:5" x14ac:dyDescent="0.3">
      <c r="A264" s="102">
        <v>41122</v>
      </c>
      <c r="B264" s="101">
        <v>2698</v>
      </c>
      <c r="C264" s="101">
        <v>2383</v>
      </c>
      <c r="D264" s="97">
        <v>315</v>
      </c>
      <c r="E264" s="101">
        <f t="shared" si="3"/>
        <v>4052</v>
      </c>
    </row>
    <row r="265" spans="1:5" x14ac:dyDescent="0.3">
      <c r="A265" s="102">
        <v>41153</v>
      </c>
      <c r="B265" s="101">
        <v>3198</v>
      </c>
      <c r="C265" s="101">
        <v>2158</v>
      </c>
      <c r="D265" s="97">
        <v>1040</v>
      </c>
      <c r="E265" s="101">
        <f t="shared" si="3"/>
        <v>4051</v>
      </c>
    </row>
    <row r="266" spans="1:5" x14ac:dyDescent="0.3">
      <c r="A266" s="102">
        <v>41183</v>
      </c>
      <c r="B266" s="101">
        <v>2846</v>
      </c>
      <c r="C266" s="101">
        <v>2001</v>
      </c>
      <c r="D266" s="97">
        <v>845</v>
      </c>
      <c r="E266" s="101">
        <f t="shared" si="3"/>
        <v>4070</v>
      </c>
    </row>
    <row r="267" spans="1:5" x14ac:dyDescent="0.3">
      <c r="A267" s="102">
        <v>41214</v>
      </c>
      <c r="B267" s="101">
        <v>2817</v>
      </c>
      <c r="C267" s="101">
        <v>2097</v>
      </c>
      <c r="D267" s="97">
        <v>720</v>
      </c>
      <c r="E267" s="101">
        <f t="shared" si="3"/>
        <v>4125</v>
      </c>
    </row>
    <row r="268" spans="1:5" x14ac:dyDescent="0.3">
      <c r="A268" s="102">
        <v>41244</v>
      </c>
      <c r="B268" s="101">
        <v>2902</v>
      </c>
      <c r="C268" s="101">
        <v>3216</v>
      </c>
      <c r="D268" s="97">
        <v>-314</v>
      </c>
      <c r="E268" s="101">
        <f t="shared" si="3"/>
        <v>3875</v>
      </c>
    </row>
    <row r="269" spans="1:5" x14ac:dyDescent="0.3">
      <c r="A269" s="102">
        <v>41275</v>
      </c>
      <c r="B269" s="101">
        <v>3619</v>
      </c>
      <c r="C269" s="101">
        <v>3121</v>
      </c>
      <c r="D269" s="97">
        <v>498</v>
      </c>
      <c r="E269" s="101">
        <f t="shared" si="3"/>
        <v>3770</v>
      </c>
    </row>
    <row r="270" spans="1:5" x14ac:dyDescent="0.3">
      <c r="A270" s="102">
        <v>41306</v>
      </c>
      <c r="B270" s="101">
        <v>3681</v>
      </c>
      <c r="C270" s="101">
        <v>2609</v>
      </c>
      <c r="D270" s="97">
        <v>1072</v>
      </c>
      <c r="E270" s="101">
        <f t="shared" si="3"/>
        <v>3924</v>
      </c>
    </row>
    <row r="271" spans="1:5" x14ac:dyDescent="0.3">
      <c r="A271" s="102">
        <v>41334</v>
      </c>
      <c r="B271" s="101">
        <v>3027</v>
      </c>
      <c r="C271" s="101">
        <v>2726</v>
      </c>
      <c r="D271" s="97">
        <v>301</v>
      </c>
      <c r="E271" s="101">
        <f t="shared" si="3"/>
        <v>4080</v>
      </c>
    </row>
    <row r="272" spans="1:5" x14ac:dyDescent="0.3">
      <c r="A272" s="102">
        <v>41365</v>
      </c>
      <c r="B272" s="101">
        <v>2511</v>
      </c>
      <c r="C272" s="101">
        <v>2365</v>
      </c>
      <c r="D272" s="97">
        <v>146</v>
      </c>
      <c r="E272" s="101">
        <f t="shared" ref="E272:E312" si="4">SUM(D261:D272)</f>
        <v>4444</v>
      </c>
    </row>
    <row r="273" spans="1:5" x14ac:dyDescent="0.3">
      <c r="A273" s="102">
        <v>41395</v>
      </c>
      <c r="B273" s="101">
        <v>2301</v>
      </c>
      <c r="C273" s="101">
        <v>2267</v>
      </c>
      <c r="D273" s="97">
        <v>34</v>
      </c>
      <c r="E273" s="101">
        <f t="shared" si="4"/>
        <v>4687</v>
      </c>
    </row>
    <row r="274" spans="1:5" x14ac:dyDescent="0.3">
      <c r="A274" s="102">
        <v>41426</v>
      </c>
      <c r="B274" s="101">
        <v>2654</v>
      </c>
      <c r="C274" s="101">
        <v>2166</v>
      </c>
      <c r="D274" s="97">
        <v>488</v>
      </c>
      <c r="E274" s="101">
        <f t="shared" si="4"/>
        <v>5286</v>
      </c>
    </row>
    <row r="275" spans="1:5" x14ac:dyDescent="0.3">
      <c r="A275" s="102">
        <v>41456</v>
      </c>
      <c r="B275" s="101">
        <v>3357</v>
      </c>
      <c r="C275" s="101">
        <v>2258</v>
      </c>
      <c r="D275" s="97">
        <v>1099</v>
      </c>
      <c r="E275" s="101">
        <f t="shared" si="4"/>
        <v>6244</v>
      </c>
    </row>
    <row r="276" spans="1:5" x14ac:dyDescent="0.3">
      <c r="A276" s="102">
        <v>41487</v>
      </c>
      <c r="B276" s="101">
        <v>3086</v>
      </c>
      <c r="C276" s="101">
        <v>2068</v>
      </c>
      <c r="D276" s="97">
        <v>1018</v>
      </c>
      <c r="E276" s="101">
        <f t="shared" si="4"/>
        <v>6947</v>
      </c>
    </row>
    <row r="277" spans="1:5" x14ac:dyDescent="0.3">
      <c r="A277" s="102">
        <v>41518</v>
      </c>
      <c r="B277" s="101">
        <v>3485</v>
      </c>
      <c r="C277" s="101">
        <v>1712</v>
      </c>
      <c r="D277" s="97">
        <v>1773</v>
      </c>
      <c r="E277" s="101">
        <f t="shared" si="4"/>
        <v>7680</v>
      </c>
    </row>
    <row r="278" spans="1:5" x14ac:dyDescent="0.3">
      <c r="A278" s="102">
        <v>41548</v>
      </c>
      <c r="B278" s="101">
        <v>3384</v>
      </c>
      <c r="C278" s="101">
        <v>1517</v>
      </c>
      <c r="D278" s="97">
        <v>1867</v>
      </c>
      <c r="E278" s="101">
        <f t="shared" si="4"/>
        <v>8702</v>
      </c>
    </row>
    <row r="279" spans="1:5" x14ac:dyDescent="0.3">
      <c r="A279" s="102">
        <v>41579</v>
      </c>
      <c r="B279" s="101">
        <v>3356</v>
      </c>
      <c r="C279" s="101">
        <v>1725</v>
      </c>
      <c r="D279" s="97">
        <v>1631</v>
      </c>
      <c r="E279" s="101">
        <f t="shared" si="4"/>
        <v>9613</v>
      </c>
    </row>
    <row r="280" spans="1:5" x14ac:dyDescent="0.3">
      <c r="A280" s="102">
        <v>41609</v>
      </c>
      <c r="B280" s="101">
        <v>3457</v>
      </c>
      <c r="C280" s="101">
        <v>2456</v>
      </c>
      <c r="D280" s="97">
        <v>1001</v>
      </c>
      <c r="E280" s="101">
        <f t="shared" si="4"/>
        <v>10928</v>
      </c>
    </row>
    <row r="281" spans="1:5" x14ac:dyDescent="0.3">
      <c r="A281" s="102">
        <v>41640</v>
      </c>
      <c r="B281" s="101">
        <v>4305</v>
      </c>
      <c r="C281" s="101">
        <v>2456</v>
      </c>
      <c r="D281" s="97">
        <v>1849</v>
      </c>
      <c r="E281" s="101">
        <f t="shared" si="4"/>
        <v>12279</v>
      </c>
    </row>
    <row r="282" spans="1:5" x14ac:dyDescent="0.3">
      <c r="A282" s="102">
        <v>41671</v>
      </c>
      <c r="B282" s="101">
        <v>4420</v>
      </c>
      <c r="C282" s="101">
        <v>1918</v>
      </c>
      <c r="D282" s="97">
        <v>2502</v>
      </c>
      <c r="E282" s="101">
        <f t="shared" si="4"/>
        <v>13709</v>
      </c>
    </row>
    <row r="283" spans="1:5" x14ac:dyDescent="0.3">
      <c r="A283" s="102">
        <v>41699</v>
      </c>
      <c r="B283" s="101">
        <v>3442</v>
      </c>
      <c r="C283" s="101">
        <v>2015</v>
      </c>
      <c r="D283" s="97">
        <v>1427</v>
      </c>
      <c r="E283" s="101">
        <f t="shared" si="4"/>
        <v>14835</v>
      </c>
    </row>
    <row r="284" spans="1:5" x14ac:dyDescent="0.3">
      <c r="A284" s="102">
        <v>41730</v>
      </c>
      <c r="B284" s="101">
        <v>3049</v>
      </c>
      <c r="C284" s="101">
        <v>1732</v>
      </c>
      <c r="D284" s="97">
        <v>1317</v>
      </c>
      <c r="E284" s="101">
        <f t="shared" si="4"/>
        <v>16006</v>
      </c>
    </row>
    <row r="285" spans="1:5" x14ac:dyDescent="0.3">
      <c r="A285" s="102">
        <v>41760</v>
      </c>
      <c r="B285" s="101">
        <v>2826</v>
      </c>
      <c r="C285" s="101">
        <v>1833</v>
      </c>
      <c r="D285" s="97">
        <v>993</v>
      </c>
      <c r="E285" s="101">
        <f t="shared" si="4"/>
        <v>16965</v>
      </c>
    </row>
    <row r="286" spans="1:5" x14ac:dyDescent="0.3">
      <c r="A286" s="102">
        <v>41791</v>
      </c>
      <c r="B286" s="101">
        <v>3141</v>
      </c>
      <c r="C286" s="101">
        <v>1839</v>
      </c>
      <c r="D286" s="97">
        <v>1302</v>
      </c>
      <c r="E286" s="101">
        <f t="shared" si="4"/>
        <v>17779</v>
      </c>
    </row>
    <row r="287" spans="1:5" x14ac:dyDescent="0.3">
      <c r="A287" s="102">
        <v>41821</v>
      </c>
      <c r="B287" s="101">
        <v>4244</v>
      </c>
      <c r="C287" s="101">
        <v>1955</v>
      </c>
      <c r="D287" s="97">
        <v>2289</v>
      </c>
      <c r="E287" s="101">
        <f t="shared" si="4"/>
        <v>18969</v>
      </c>
    </row>
    <row r="288" spans="1:5" x14ac:dyDescent="0.3">
      <c r="A288" s="102">
        <v>41852</v>
      </c>
      <c r="B288" s="101">
        <v>3759</v>
      </c>
      <c r="C288" s="101">
        <v>1751</v>
      </c>
      <c r="D288" s="97">
        <v>2008</v>
      </c>
      <c r="E288" s="101">
        <f t="shared" si="4"/>
        <v>19959</v>
      </c>
    </row>
    <row r="289" spans="1:5" x14ac:dyDescent="0.3">
      <c r="A289" s="102">
        <v>41883</v>
      </c>
      <c r="B289" s="101">
        <v>4353</v>
      </c>
      <c r="C289" s="101">
        <v>1526</v>
      </c>
      <c r="D289" s="97">
        <v>2827</v>
      </c>
      <c r="E289" s="101">
        <f t="shared" si="4"/>
        <v>21013</v>
      </c>
    </row>
    <row r="290" spans="1:5" x14ac:dyDescent="0.3">
      <c r="A290" s="102">
        <v>41913</v>
      </c>
      <c r="B290" s="101">
        <v>4079</v>
      </c>
      <c r="C290" s="101">
        <v>1400</v>
      </c>
      <c r="D290" s="97">
        <v>2679</v>
      </c>
      <c r="E290" s="101">
        <f t="shared" si="4"/>
        <v>21825</v>
      </c>
    </row>
    <row r="291" spans="1:5" x14ac:dyDescent="0.3">
      <c r="A291" s="102">
        <v>41944</v>
      </c>
      <c r="B291" s="101">
        <v>3955</v>
      </c>
      <c r="C291" s="101">
        <v>1610</v>
      </c>
      <c r="D291" s="97">
        <v>2345</v>
      </c>
      <c r="E291" s="101">
        <f t="shared" si="4"/>
        <v>22539</v>
      </c>
    </row>
    <row r="292" spans="1:5" x14ac:dyDescent="0.3">
      <c r="A292" s="102">
        <v>41974</v>
      </c>
      <c r="B292" s="101">
        <v>3553</v>
      </c>
      <c r="C292" s="101">
        <v>2085</v>
      </c>
      <c r="D292" s="97">
        <v>1468</v>
      </c>
      <c r="E292" s="101">
        <f t="shared" si="4"/>
        <v>23006</v>
      </c>
    </row>
    <row r="293" spans="1:5" x14ac:dyDescent="0.3">
      <c r="A293" s="102">
        <v>42005</v>
      </c>
      <c r="B293" s="101">
        <v>5547</v>
      </c>
      <c r="C293" s="101">
        <v>2145</v>
      </c>
      <c r="D293" s="97">
        <v>3402</v>
      </c>
      <c r="E293" s="101">
        <f t="shared" si="4"/>
        <v>24559</v>
      </c>
    </row>
    <row r="294" spans="1:5" x14ac:dyDescent="0.3">
      <c r="A294" s="102">
        <v>42036</v>
      </c>
      <c r="B294" s="101">
        <v>5006</v>
      </c>
      <c r="C294" s="101">
        <v>1782</v>
      </c>
      <c r="D294" s="97">
        <v>3224</v>
      </c>
      <c r="E294" s="101">
        <f t="shared" si="4"/>
        <v>25281</v>
      </c>
    </row>
    <row r="295" spans="1:5" x14ac:dyDescent="0.3">
      <c r="A295" s="102">
        <v>42064</v>
      </c>
      <c r="B295" s="101">
        <v>4158</v>
      </c>
      <c r="C295" s="101">
        <v>2025</v>
      </c>
      <c r="D295" s="97">
        <v>2133</v>
      </c>
      <c r="E295" s="101">
        <f t="shared" si="4"/>
        <v>25987</v>
      </c>
    </row>
    <row r="296" spans="1:5" x14ac:dyDescent="0.3">
      <c r="A296" s="102">
        <v>42095</v>
      </c>
      <c r="B296" s="101">
        <v>3247</v>
      </c>
      <c r="C296" s="101">
        <v>1811</v>
      </c>
      <c r="D296" s="97">
        <v>1436</v>
      </c>
      <c r="E296" s="101">
        <f t="shared" si="4"/>
        <v>26106</v>
      </c>
    </row>
    <row r="297" spans="1:5" x14ac:dyDescent="0.3">
      <c r="A297" s="102">
        <v>42125</v>
      </c>
      <c r="B297" s="101">
        <v>3224</v>
      </c>
      <c r="C297" s="101">
        <v>1772</v>
      </c>
      <c r="D297" s="97">
        <v>1452</v>
      </c>
      <c r="E297" s="101">
        <f t="shared" si="4"/>
        <v>26565</v>
      </c>
    </row>
    <row r="298" spans="1:5" x14ac:dyDescent="0.3">
      <c r="A298" s="102">
        <v>42156</v>
      </c>
      <c r="B298" s="101">
        <v>3363</v>
      </c>
      <c r="C298" s="101">
        <v>1792</v>
      </c>
      <c r="D298" s="97">
        <v>1571</v>
      </c>
      <c r="E298" s="101">
        <f t="shared" si="4"/>
        <v>26834</v>
      </c>
    </row>
    <row r="299" spans="1:5" x14ac:dyDescent="0.3">
      <c r="A299" s="102">
        <v>42186</v>
      </c>
      <c r="B299" s="101">
        <v>4790</v>
      </c>
      <c r="C299" s="101">
        <v>1940</v>
      </c>
      <c r="D299" s="97">
        <v>2850</v>
      </c>
      <c r="E299" s="101">
        <f t="shared" si="4"/>
        <v>27395</v>
      </c>
    </row>
    <row r="300" spans="1:5" x14ac:dyDescent="0.3">
      <c r="A300" s="102">
        <v>42217</v>
      </c>
      <c r="B300" s="101">
        <v>4278</v>
      </c>
      <c r="C300" s="101">
        <v>1803</v>
      </c>
      <c r="D300" s="97">
        <v>2475</v>
      </c>
      <c r="E300" s="101">
        <f t="shared" si="4"/>
        <v>27862</v>
      </c>
    </row>
    <row r="301" spans="1:5" x14ac:dyDescent="0.3">
      <c r="A301" s="102">
        <v>42248</v>
      </c>
      <c r="B301" s="101">
        <v>4886</v>
      </c>
      <c r="C301" s="101">
        <v>1526</v>
      </c>
      <c r="D301" s="97">
        <v>3360</v>
      </c>
      <c r="E301" s="101">
        <f t="shared" si="4"/>
        <v>28395</v>
      </c>
    </row>
    <row r="302" spans="1:5" x14ac:dyDescent="0.3">
      <c r="A302" s="102">
        <v>42278</v>
      </c>
      <c r="B302" s="101">
        <v>4692</v>
      </c>
      <c r="C302" s="101">
        <v>1398</v>
      </c>
      <c r="D302" s="97">
        <v>3294</v>
      </c>
      <c r="E302" s="101">
        <f t="shared" si="4"/>
        <v>29010</v>
      </c>
    </row>
    <row r="303" spans="1:5" x14ac:dyDescent="0.3">
      <c r="A303" s="102">
        <v>42309</v>
      </c>
      <c r="B303" s="101">
        <v>4398</v>
      </c>
      <c r="C303" s="101">
        <v>1388</v>
      </c>
      <c r="D303" s="97">
        <v>3010</v>
      </c>
      <c r="E303" s="101">
        <f t="shared" si="4"/>
        <v>29675</v>
      </c>
    </row>
    <row r="304" spans="1:5" x14ac:dyDescent="0.3">
      <c r="A304" s="102">
        <v>42339</v>
      </c>
      <c r="B304" s="101">
        <v>3827</v>
      </c>
      <c r="C304" s="101">
        <v>2055</v>
      </c>
      <c r="D304" s="97">
        <v>1772</v>
      </c>
      <c r="E304" s="101">
        <f>SUM(D293:D304)</f>
        <v>29979</v>
      </c>
    </row>
    <row r="305" spans="1:5" x14ac:dyDescent="0.3">
      <c r="A305" s="102">
        <v>42370</v>
      </c>
      <c r="B305" s="101">
        <v>5962</v>
      </c>
      <c r="C305" s="101">
        <v>2170</v>
      </c>
      <c r="D305" s="97">
        <v>3792</v>
      </c>
      <c r="E305" s="101">
        <f t="shared" si="4"/>
        <v>30369</v>
      </c>
    </row>
    <row r="306" spans="1:5" x14ac:dyDescent="0.3">
      <c r="A306" s="102">
        <v>42401</v>
      </c>
      <c r="B306" s="101">
        <v>5582</v>
      </c>
      <c r="C306" s="101">
        <v>1692</v>
      </c>
      <c r="D306" s="97">
        <v>3890</v>
      </c>
      <c r="E306" s="101">
        <f t="shared" si="4"/>
        <v>31035</v>
      </c>
    </row>
    <row r="307" spans="1:5" x14ac:dyDescent="0.3">
      <c r="A307" s="102">
        <v>42430</v>
      </c>
      <c r="B307" s="101">
        <v>4194</v>
      </c>
      <c r="C307" s="101">
        <v>1866</v>
      </c>
      <c r="D307" s="97">
        <v>2328</v>
      </c>
      <c r="E307" s="101">
        <f t="shared" si="4"/>
        <v>31230</v>
      </c>
    </row>
    <row r="308" spans="1:5" x14ac:dyDescent="0.3">
      <c r="A308" s="102">
        <v>42461</v>
      </c>
      <c r="B308" s="101">
        <v>3674</v>
      </c>
      <c r="C308" s="101">
        <v>1886</v>
      </c>
      <c r="D308" s="97">
        <v>1788</v>
      </c>
      <c r="E308" s="101">
        <f t="shared" si="4"/>
        <v>31582</v>
      </c>
    </row>
    <row r="309" spans="1:5" x14ac:dyDescent="0.3">
      <c r="A309" s="102">
        <v>42491</v>
      </c>
      <c r="B309" s="101">
        <v>3228</v>
      </c>
      <c r="C309" s="101">
        <v>1735</v>
      </c>
      <c r="D309" s="101">
        <v>1493</v>
      </c>
      <c r="E309" s="101">
        <f t="shared" si="4"/>
        <v>31623</v>
      </c>
    </row>
    <row r="310" spans="1:5" x14ac:dyDescent="0.3">
      <c r="A310" s="102">
        <v>42522</v>
      </c>
      <c r="B310" s="101">
        <v>3423</v>
      </c>
      <c r="C310" s="101">
        <v>1697</v>
      </c>
      <c r="D310" s="101">
        <v>1726</v>
      </c>
      <c r="E310" s="101">
        <f t="shared" si="4"/>
        <v>31778</v>
      </c>
    </row>
    <row r="311" spans="1:5" x14ac:dyDescent="0.3">
      <c r="A311" s="102">
        <v>42552</v>
      </c>
      <c r="B311" s="101">
        <v>5069</v>
      </c>
      <c r="C311" s="101">
        <v>2046</v>
      </c>
      <c r="D311" s="101">
        <v>3023</v>
      </c>
      <c r="E311" s="101">
        <f t="shared" si="4"/>
        <v>31951</v>
      </c>
    </row>
    <row r="312" spans="1:5" x14ac:dyDescent="0.3">
      <c r="A312" s="102">
        <v>42583</v>
      </c>
      <c r="B312" s="101">
        <v>4430</v>
      </c>
      <c r="C312" s="101">
        <v>1719</v>
      </c>
      <c r="D312" s="101">
        <v>2711</v>
      </c>
      <c r="E312" s="101">
        <f t="shared" si="4"/>
        <v>32187</v>
      </c>
    </row>
    <row r="313" spans="1:5" x14ac:dyDescent="0.3">
      <c r="A313" s="102">
        <v>42614</v>
      </c>
      <c r="B313" s="101">
        <v>5365</v>
      </c>
      <c r="C313" s="101">
        <v>1424</v>
      </c>
      <c r="D313" s="101">
        <v>3941</v>
      </c>
      <c r="E313" s="101">
        <f>SUM(D302:D313)</f>
        <v>32768</v>
      </c>
    </row>
    <row r="314" spans="1:5" x14ac:dyDescent="0.3">
      <c r="A314" s="102">
        <v>42644</v>
      </c>
      <c r="B314" s="101">
        <v>5168</v>
      </c>
      <c r="C314" s="101">
        <v>1412</v>
      </c>
      <c r="D314" s="101">
        <v>3756</v>
      </c>
      <c r="E314" s="101">
        <f>SUM(D303:D314)</f>
        <v>33230</v>
      </c>
    </row>
    <row r="315" spans="1:5" x14ac:dyDescent="0.3">
      <c r="A315" s="102">
        <v>42675</v>
      </c>
      <c r="B315" s="101">
        <v>4843</v>
      </c>
      <c r="C315" s="101">
        <v>1527</v>
      </c>
      <c r="D315" s="101">
        <v>3316</v>
      </c>
      <c r="E315" s="101">
        <f>SUM(D304:D315)</f>
        <v>33536</v>
      </c>
    </row>
    <row r="316" spans="1:5" x14ac:dyDescent="0.3">
      <c r="A316" s="102">
        <v>42705</v>
      </c>
      <c r="B316" s="101">
        <v>4384</v>
      </c>
      <c r="C316" s="101">
        <v>2232</v>
      </c>
      <c r="D316" s="101">
        <v>2152</v>
      </c>
      <c r="E316" s="101">
        <f t="shared" ref="E316:E337" si="5">SUM(D305:D316)</f>
        <v>33916</v>
      </c>
    </row>
    <row r="317" spans="1:5" x14ac:dyDescent="0.3">
      <c r="A317" s="102">
        <v>42736</v>
      </c>
      <c r="B317" s="101">
        <v>6871</v>
      </c>
      <c r="C317" s="101">
        <v>2335</v>
      </c>
      <c r="D317" s="101">
        <v>4536</v>
      </c>
      <c r="E317" s="101">
        <f t="shared" si="5"/>
        <v>34660</v>
      </c>
    </row>
    <row r="318" spans="1:5" x14ac:dyDescent="0.3">
      <c r="A318" s="102">
        <v>42767</v>
      </c>
      <c r="B318" s="101">
        <v>6507</v>
      </c>
      <c r="C318" s="101">
        <v>1964</v>
      </c>
      <c r="D318" s="101">
        <v>4543</v>
      </c>
      <c r="E318" s="101">
        <f t="shared" si="5"/>
        <v>35313</v>
      </c>
    </row>
    <row r="319" spans="1:5" x14ac:dyDescent="0.3">
      <c r="A319" s="102">
        <v>42795</v>
      </c>
      <c r="B319" s="101">
        <v>4748</v>
      </c>
      <c r="C319" s="101">
        <v>1691</v>
      </c>
      <c r="D319" s="101">
        <v>2787</v>
      </c>
      <c r="E319" s="101">
        <f t="shared" si="5"/>
        <v>35772</v>
      </c>
    </row>
    <row r="320" spans="1:5" x14ac:dyDescent="0.3">
      <c r="A320" s="102">
        <v>42826</v>
      </c>
      <c r="B320" s="101">
        <v>3849</v>
      </c>
      <c r="C320" s="101">
        <v>1969</v>
      </c>
      <c r="D320" s="101">
        <v>1880</v>
      </c>
      <c r="E320" s="101">
        <f t="shared" si="5"/>
        <v>35864</v>
      </c>
    </row>
    <row r="321" spans="1:5" x14ac:dyDescent="0.3">
      <c r="A321" s="102">
        <v>42856</v>
      </c>
      <c r="B321" s="101">
        <v>3787</v>
      </c>
      <c r="C321" s="101">
        <v>1888</v>
      </c>
      <c r="D321" s="101">
        <v>1899</v>
      </c>
      <c r="E321" s="101">
        <f t="shared" si="5"/>
        <v>36270</v>
      </c>
    </row>
    <row r="322" spans="1:5" x14ac:dyDescent="0.3">
      <c r="A322" s="102">
        <v>42887</v>
      </c>
      <c r="B322" s="101">
        <v>4055</v>
      </c>
      <c r="C322" s="101">
        <v>1949</v>
      </c>
      <c r="D322" s="101">
        <v>2106</v>
      </c>
      <c r="E322" s="101">
        <f t="shared" si="5"/>
        <v>36650</v>
      </c>
    </row>
    <row r="323" spans="1:5" x14ac:dyDescent="0.3">
      <c r="A323" s="102">
        <v>42917</v>
      </c>
      <c r="B323" s="101">
        <v>5440</v>
      </c>
      <c r="C323" s="101">
        <v>2314</v>
      </c>
      <c r="D323" s="101">
        <v>3126</v>
      </c>
      <c r="E323" s="101">
        <f t="shared" si="5"/>
        <v>36753</v>
      </c>
    </row>
    <row r="324" spans="1:5" x14ac:dyDescent="0.3">
      <c r="A324" s="102">
        <v>42948</v>
      </c>
      <c r="B324" s="101">
        <v>4683</v>
      </c>
      <c r="C324" s="101">
        <v>1929</v>
      </c>
      <c r="D324" s="101">
        <v>2754</v>
      </c>
      <c r="E324" s="101">
        <f t="shared" si="5"/>
        <v>36796</v>
      </c>
    </row>
    <row r="325" spans="1:5" x14ac:dyDescent="0.3">
      <c r="A325" s="102">
        <v>42979</v>
      </c>
      <c r="B325" s="101">
        <v>5283</v>
      </c>
      <c r="C325" s="101">
        <v>1734</v>
      </c>
      <c r="D325" s="101">
        <v>3549</v>
      </c>
      <c r="E325" s="101">
        <f t="shared" si="5"/>
        <v>36404</v>
      </c>
    </row>
    <row r="326" spans="1:5" x14ac:dyDescent="0.3">
      <c r="A326" s="102">
        <v>43009</v>
      </c>
      <c r="B326" s="101">
        <v>5250</v>
      </c>
      <c r="C326" s="101">
        <v>1541</v>
      </c>
      <c r="D326" s="101">
        <v>3709</v>
      </c>
      <c r="E326" s="101">
        <f t="shared" si="5"/>
        <v>36357</v>
      </c>
    </row>
    <row r="327" spans="1:5" x14ac:dyDescent="0.3">
      <c r="A327" s="102">
        <v>43040</v>
      </c>
      <c r="B327" s="101">
        <v>4902</v>
      </c>
      <c r="C327" s="101">
        <v>1649</v>
      </c>
      <c r="D327" s="101">
        <v>3253</v>
      </c>
      <c r="E327" s="101">
        <f t="shared" si="5"/>
        <v>36294</v>
      </c>
    </row>
    <row r="328" spans="1:5" x14ac:dyDescent="0.3">
      <c r="A328" s="102">
        <v>43070</v>
      </c>
      <c r="B328" s="101">
        <v>4303</v>
      </c>
      <c r="C328" s="101">
        <v>2293</v>
      </c>
      <c r="D328" s="101">
        <v>2010</v>
      </c>
      <c r="E328" s="101">
        <f t="shared" si="5"/>
        <v>36152</v>
      </c>
    </row>
    <row r="329" spans="1:5" x14ac:dyDescent="0.3">
      <c r="A329" s="102">
        <v>43101</v>
      </c>
      <c r="B329" s="101">
        <v>6833</v>
      </c>
      <c r="C329" s="101">
        <v>2382</v>
      </c>
      <c r="D329" s="101">
        <v>4451</v>
      </c>
      <c r="E329" s="101">
        <f t="shared" si="5"/>
        <v>36067</v>
      </c>
    </row>
    <row r="330" spans="1:5" x14ac:dyDescent="0.3">
      <c r="A330" s="102">
        <v>43132</v>
      </c>
      <c r="B330" s="101">
        <v>5473</v>
      </c>
      <c r="C330" s="101">
        <v>2069</v>
      </c>
      <c r="D330" s="101">
        <v>3404</v>
      </c>
      <c r="E330" s="101">
        <f t="shared" si="5"/>
        <v>34928</v>
      </c>
    </row>
    <row r="331" spans="1:5" x14ac:dyDescent="0.3">
      <c r="A331" s="102">
        <v>43160</v>
      </c>
      <c r="B331" s="101">
        <v>4603</v>
      </c>
      <c r="C331" s="101">
        <v>2296</v>
      </c>
      <c r="D331" s="101">
        <v>2307</v>
      </c>
      <c r="E331" s="101">
        <f t="shared" si="5"/>
        <v>34448</v>
      </c>
    </row>
    <row r="332" spans="1:5" x14ac:dyDescent="0.3">
      <c r="A332" s="102">
        <v>43191</v>
      </c>
      <c r="B332" s="101">
        <v>3725</v>
      </c>
      <c r="C332" s="101">
        <v>2254</v>
      </c>
      <c r="D332" s="101">
        <v>1471</v>
      </c>
      <c r="E332" s="101">
        <f t="shared" si="5"/>
        <v>34039</v>
      </c>
    </row>
    <row r="333" spans="1:5" x14ac:dyDescent="0.3">
      <c r="A333" s="102">
        <v>43221</v>
      </c>
      <c r="B333" s="101">
        <v>3691</v>
      </c>
      <c r="C333" s="101">
        <v>2136</v>
      </c>
      <c r="D333" s="101">
        <v>1555</v>
      </c>
      <c r="E333" s="101">
        <f t="shared" si="5"/>
        <v>33695</v>
      </c>
    </row>
    <row r="334" spans="1:5" x14ac:dyDescent="0.3">
      <c r="A334" s="102">
        <v>43252</v>
      </c>
      <c r="B334" s="101">
        <v>3703</v>
      </c>
      <c r="C334" s="101">
        <v>2123</v>
      </c>
      <c r="D334" s="101">
        <v>1580</v>
      </c>
      <c r="E334" s="101">
        <f t="shared" si="5"/>
        <v>33169</v>
      </c>
    </row>
    <row r="335" spans="1:5" x14ac:dyDescent="0.3">
      <c r="A335" s="102">
        <v>43282</v>
      </c>
      <c r="B335" s="101">
        <v>5140</v>
      </c>
      <c r="C335" s="101">
        <v>2608</v>
      </c>
      <c r="D335" s="101">
        <v>2532</v>
      </c>
      <c r="E335" s="101">
        <f t="shared" si="5"/>
        <v>32575</v>
      </c>
    </row>
    <row r="336" spans="1:5" x14ac:dyDescent="0.3">
      <c r="A336" s="102">
        <v>43313</v>
      </c>
      <c r="B336" s="101">
        <v>4423</v>
      </c>
      <c r="C336" s="101">
        <v>2149</v>
      </c>
      <c r="D336" s="101">
        <v>2274</v>
      </c>
      <c r="E336" s="101">
        <f t="shared" si="5"/>
        <v>32095</v>
      </c>
    </row>
    <row r="337" spans="1:5" x14ac:dyDescent="0.3">
      <c r="A337" s="102">
        <v>43344</v>
      </c>
      <c r="B337" s="101">
        <v>4840</v>
      </c>
      <c r="C337" s="101">
        <v>1969</v>
      </c>
      <c r="D337" s="101">
        <v>2871</v>
      </c>
      <c r="E337" s="101">
        <f t="shared" si="5"/>
        <v>31417</v>
      </c>
    </row>
    <row r="338" spans="1:5" x14ac:dyDescent="0.3">
      <c r="A338" s="102">
        <v>43374</v>
      </c>
      <c r="B338" s="101">
        <v>4815</v>
      </c>
      <c r="C338" s="101">
        <v>1550</v>
      </c>
      <c r="D338" s="101">
        <v>3265</v>
      </c>
      <c r="E338" s="101">
        <f>SUM(D327:D338)</f>
        <v>30973</v>
      </c>
    </row>
    <row r="339" spans="1:5" x14ac:dyDescent="0.3">
      <c r="A339" s="102">
        <v>43405</v>
      </c>
      <c r="B339" s="101">
        <v>3970</v>
      </c>
      <c r="C339" s="97" t="s">
        <v>13</v>
      </c>
      <c r="D339" s="97" t="s">
        <v>13</v>
      </c>
      <c r="E339" s="97" t="s">
        <v>13</v>
      </c>
    </row>
    <row r="340" spans="1:5" x14ac:dyDescent="0.3">
      <c r="A340" s="102">
        <v>43435</v>
      </c>
      <c r="B340" s="101">
        <v>2613</v>
      </c>
      <c r="C340" s="97" t="s">
        <v>13</v>
      </c>
      <c r="D340" s="97" t="s">
        <v>13</v>
      </c>
      <c r="E340" s="97" t="s">
        <v>13</v>
      </c>
    </row>
    <row r="341" spans="1:5" x14ac:dyDescent="0.3">
      <c r="A341" s="102">
        <v>43466</v>
      </c>
      <c r="B341" s="101">
        <v>4956</v>
      </c>
      <c r="C341" s="97" t="s">
        <v>13</v>
      </c>
      <c r="D341" s="97" t="s">
        <v>13</v>
      </c>
      <c r="E341" s="97" t="s">
        <v>13</v>
      </c>
    </row>
    <row r="342" spans="1:5" x14ac:dyDescent="0.3">
      <c r="A342" s="102">
        <v>43497</v>
      </c>
      <c r="B342" s="101">
        <v>4719</v>
      </c>
      <c r="C342" s="97" t="s">
        <v>13</v>
      </c>
      <c r="D342" s="97" t="s">
        <v>13</v>
      </c>
      <c r="E342" s="97" t="s">
        <v>13</v>
      </c>
    </row>
    <row r="343" spans="1:5" x14ac:dyDescent="0.3">
      <c r="A343" s="102">
        <v>43525</v>
      </c>
      <c r="B343" s="101">
        <v>3883</v>
      </c>
      <c r="C343" s="97" t="s">
        <v>13</v>
      </c>
      <c r="D343" s="97" t="s">
        <v>13</v>
      </c>
      <c r="E343" s="97" t="s">
        <v>13</v>
      </c>
    </row>
    <row r="344" spans="1:5" x14ac:dyDescent="0.3">
      <c r="A344" s="102">
        <v>43556</v>
      </c>
      <c r="B344" s="101">
        <v>2820</v>
      </c>
      <c r="C344" s="97" t="s">
        <v>13</v>
      </c>
      <c r="D344" s="97" t="s">
        <v>13</v>
      </c>
      <c r="E344" s="97" t="s">
        <v>13</v>
      </c>
    </row>
    <row r="345" spans="1:5" x14ac:dyDescent="0.3">
      <c r="A345" s="102">
        <v>43586</v>
      </c>
      <c r="B345" s="101">
        <v>3257</v>
      </c>
      <c r="C345" s="97" t="s">
        <v>13</v>
      </c>
      <c r="D345" s="97" t="s">
        <v>13</v>
      </c>
      <c r="E345" s="97" t="s">
        <v>13</v>
      </c>
    </row>
    <row r="346" spans="1:5" x14ac:dyDescent="0.3">
      <c r="A346" s="102">
        <v>43617</v>
      </c>
      <c r="B346" s="101">
        <v>3226</v>
      </c>
      <c r="C346" s="97" t="s">
        <v>13</v>
      </c>
      <c r="D346" s="97" t="s">
        <v>13</v>
      </c>
      <c r="E346" s="97" t="s">
        <v>13</v>
      </c>
    </row>
    <row r="347" spans="1:5" x14ac:dyDescent="0.3">
      <c r="A347" s="102">
        <v>43665</v>
      </c>
      <c r="B347" s="101">
        <v>4343</v>
      </c>
      <c r="C347" s="97" t="s">
        <v>13</v>
      </c>
      <c r="D347" s="97" t="s">
        <v>13</v>
      </c>
      <c r="E347" s="97" t="s">
        <v>13</v>
      </c>
    </row>
    <row r="348" spans="1:5" x14ac:dyDescent="0.3">
      <c r="A348" s="102">
        <v>43678</v>
      </c>
      <c r="B348" s="101">
        <v>4023</v>
      </c>
      <c r="C348" s="97" t="s">
        <v>13</v>
      </c>
      <c r="D348" s="97" t="s">
        <v>13</v>
      </c>
      <c r="E348" s="97" t="s">
        <v>13</v>
      </c>
    </row>
    <row r="349" spans="1:5" x14ac:dyDescent="0.3">
      <c r="A349" s="102">
        <v>43727</v>
      </c>
      <c r="B349" s="101">
        <v>4357</v>
      </c>
      <c r="C349" s="97" t="s">
        <v>13</v>
      </c>
      <c r="D349" s="97" t="s">
        <v>13</v>
      </c>
      <c r="E349" s="97" t="s">
        <v>13</v>
      </c>
    </row>
    <row r="350" spans="1:5" x14ac:dyDescent="0.3">
      <c r="A350" s="102">
        <v>43757</v>
      </c>
      <c r="B350" s="101">
        <v>4366</v>
      </c>
      <c r="C350" s="97" t="s">
        <v>13</v>
      </c>
      <c r="D350" s="97" t="s">
        <v>13</v>
      </c>
      <c r="E350" s="97" t="s">
        <v>13</v>
      </c>
    </row>
    <row r="351" spans="1:5" x14ac:dyDescent="0.3">
      <c r="A351" s="102">
        <v>43770</v>
      </c>
      <c r="B351" s="101">
        <v>3790</v>
      </c>
      <c r="C351" s="97" t="s">
        <v>13</v>
      </c>
      <c r="D351" s="97" t="s">
        <v>13</v>
      </c>
      <c r="E351" s="97" t="s">
        <v>13</v>
      </c>
    </row>
    <row r="352" spans="1:5" x14ac:dyDescent="0.3">
      <c r="A352" s="102">
        <v>43800</v>
      </c>
      <c r="B352" s="101">
        <v>3440</v>
      </c>
      <c r="C352" s="97" t="s">
        <v>13</v>
      </c>
      <c r="D352" s="97" t="s">
        <v>13</v>
      </c>
      <c r="E352" s="97" t="s">
        <v>13</v>
      </c>
    </row>
    <row r="353" spans="1:5" x14ac:dyDescent="0.3">
      <c r="A353" s="102">
        <v>43831</v>
      </c>
      <c r="B353" s="101">
        <v>5059</v>
      </c>
      <c r="C353" s="97" t="s">
        <v>13</v>
      </c>
      <c r="D353" s="97" t="s">
        <v>13</v>
      </c>
      <c r="E353" s="97" t="s">
        <v>13</v>
      </c>
    </row>
    <row r="354" spans="1:5" x14ac:dyDescent="0.3">
      <c r="A354" s="102">
        <v>43862</v>
      </c>
      <c r="B354" s="101">
        <v>4996</v>
      </c>
      <c r="C354" s="97" t="s">
        <v>13</v>
      </c>
      <c r="D354" s="97" t="s">
        <v>13</v>
      </c>
      <c r="E354" s="97" t="s">
        <v>13</v>
      </c>
    </row>
    <row r="355" spans="1:5" x14ac:dyDescent="0.3">
      <c r="A355" s="102">
        <v>43891</v>
      </c>
      <c r="B355" s="101">
        <v>2889</v>
      </c>
      <c r="C355" s="97" t="s">
        <v>13</v>
      </c>
      <c r="D355" s="97" t="s">
        <v>13</v>
      </c>
      <c r="E355" s="97" t="s">
        <v>13</v>
      </c>
    </row>
    <row r="356" spans="1:5" x14ac:dyDescent="0.3">
      <c r="A356" s="102">
        <v>43922</v>
      </c>
      <c r="B356" s="101">
        <v>156</v>
      </c>
      <c r="C356" s="97" t="s">
        <v>13</v>
      </c>
      <c r="D356" s="97" t="s">
        <v>13</v>
      </c>
      <c r="E356" s="97" t="s">
        <v>13</v>
      </c>
    </row>
    <row r="357" spans="1:5" x14ac:dyDescent="0.3">
      <c r="A357" s="102">
        <v>43952</v>
      </c>
      <c r="B357" s="101">
        <v>307</v>
      </c>
      <c r="C357" s="97" t="s">
        <v>13</v>
      </c>
      <c r="D357" s="97" t="s">
        <v>13</v>
      </c>
      <c r="E357" s="97" t="s">
        <v>13</v>
      </c>
    </row>
    <row r="358" spans="1:5" x14ac:dyDescent="0.3">
      <c r="A358" s="102">
        <v>43983</v>
      </c>
      <c r="B358" s="101">
        <v>497</v>
      </c>
      <c r="C358" s="97" t="s">
        <v>13</v>
      </c>
      <c r="D358" s="97" t="s">
        <v>13</v>
      </c>
      <c r="E358" s="97" t="s">
        <v>13</v>
      </c>
    </row>
    <row r="359" spans="1:5" x14ac:dyDescent="0.3">
      <c r="A359" s="102">
        <v>44013</v>
      </c>
      <c r="B359" s="101">
        <v>908</v>
      </c>
      <c r="C359" s="97" t="s">
        <v>13</v>
      </c>
      <c r="D359" s="97" t="s">
        <v>13</v>
      </c>
      <c r="E359" s="97" t="s">
        <v>13</v>
      </c>
    </row>
    <row r="360" spans="1:5" x14ac:dyDescent="0.3">
      <c r="A360" s="102">
        <v>44044</v>
      </c>
      <c r="B360" s="101">
        <v>1287</v>
      </c>
      <c r="C360" s="97" t="s">
        <v>13</v>
      </c>
      <c r="D360" s="97" t="s">
        <v>13</v>
      </c>
      <c r="E360" s="97" t="s">
        <v>13</v>
      </c>
    </row>
    <row r="361" spans="1:5" x14ac:dyDescent="0.3">
      <c r="A361" s="102">
        <v>44075</v>
      </c>
      <c r="B361" s="101">
        <v>1220</v>
      </c>
      <c r="C361" s="97" t="s">
        <v>13</v>
      </c>
      <c r="D361" s="97" t="s">
        <v>13</v>
      </c>
      <c r="E361" s="97" t="s">
        <v>13</v>
      </c>
    </row>
    <row r="362" spans="1:5" x14ac:dyDescent="0.3">
      <c r="A362" s="102">
        <v>44105</v>
      </c>
      <c r="B362" s="101">
        <v>1555</v>
      </c>
      <c r="C362" s="97" t="s">
        <v>13</v>
      </c>
      <c r="D362" s="97" t="s">
        <v>13</v>
      </c>
      <c r="E362" s="97" t="s">
        <v>13</v>
      </c>
    </row>
    <row r="363" spans="1:5" x14ac:dyDescent="0.3">
      <c r="A363" s="102">
        <v>44136</v>
      </c>
      <c r="B363" s="101">
        <v>1583</v>
      </c>
      <c r="C363" s="97" t="s">
        <v>13</v>
      </c>
      <c r="D363" s="97" t="s">
        <v>13</v>
      </c>
      <c r="E363" s="97" t="s">
        <v>13</v>
      </c>
    </row>
    <row r="364" spans="1:5" x14ac:dyDescent="0.3">
      <c r="A364" s="102">
        <v>44166</v>
      </c>
      <c r="B364" s="101">
        <v>1570</v>
      </c>
      <c r="C364" s="97" t="s">
        <v>13</v>
      </c>
      <c r="D364" s="97" t="s">
        <v>13</v>
      </c>
      <c r="E364" s="97" t="s">
        <v>13</v>
      </c>
    </row>
    <row r="365" spans="1:5" x14ac:dyDescent="0.3">
      <c r="A365" s="102">
        <v>44197</v>
      </c>
      <c r="B365" s="101">
        <v>1595</v>
      </c>
      <c r="C365" s="97" t="s">
        <v>13</v>
      </c>
      <c r="D365" s="97" t="s">
        <v>13</v>
      </c>
      <c r="E365" s="97" t="s">
        <v>13</v>
      </c>
    </row>
    <row r="366" spans="1:5" x14ac:dyDescent="0.3">
      <c r="A366" s="102">
        <v>44228</v>
      </c>
      <c r="B366" s="101">
        <v>1598</v>
      </c>
      <c r="C366" s="97" t="s">
        <v>13</v>
      </c>
      <c r="D366" s="97" t="s">
        <v>13</v>
      </c>
      <c r="E366" s="97" t="s">
        <v>13</v>
      </c>
    </row>
    <row r="367" spans="1:5" x14ac:dyDescent="0.3">
      <c r="A367" s="102">
        <v>44256</v>
      </c>
      <c r="B367" s="101">
        <v>1814</v>
      </c>
      <c r="C367" s="97" t="s">
        <v>13</v>
      </c>
      <c r="D367" s="97" t="s">
        <v>13</v>
      </c>
      <c r="E367" s="97" t="s">
        <v>13</v>
      </c>
    </row>
    <row r="368" spans="1:5" x14ac:dyDescent="0.3">
      <c r="A368" s="102">
        <v>44287</v>
      </c>
      <c r="B368" s="101">
        <v>2070</v>
      </c>
      <c r="C368" s="97" t="s">
        <v>13</v>
      </c>
      <c r="D368" s="97" t="s">
        <v>13</v>
      </c>
      <c r="E368" s="97" t="s">
        <v>13</v>
      </c>
    </row>
    <row r="369" spans="1:22" x14ac:dyDescent="0.3">
      <c r="A369" s="102">
        <v>44317</v>
      </c>
      <c r="B369" s="101">
        <v>1893</v>
      </c>
      <c r="C369" s="97" t="s">
        <v>13</v>
      </c>
      <c r="D369" s="97" t="s">
        <v>13</v>
      </c>
      <c r="E369" s="97" t="s">
        <v>13</v>
      </c>
    </row>
    <row r="370" spans="1:22" x14ac:dyDescent="0.3">
      <c r="A370" s="102">
        <v>44348</v>
      </c>
      <c r="B370" s="101">
        <v>1796</v>
      </c>
      <c r="C370" s="97" t="s">
        <v>13</v>
      </c>
      <c r="D370" s="97" t="s">
        <v>13</v>
      </c>
      <c r="E370" s="97" t="s">
        <v>13</v>
      </c>
    </row>
    <row r="371" spans="1:22" x14ac:dyDescent="0.3">
      <c r="A371" s="102">
        <v>44378</v>
      </c>
      <c r="B371" s="101">
        <v>2152</v>
      </c>
      <c r="C371" s="97" t="s">
        <v>13</v>
      </c>
      <c r="D371" s="97" t="s">
        <v>13</v>
      </c>
      <c r="E371" s="97" t="s">
        <v>13</v>
      </c>
    </row>
    <row r="372" spans="1:22" x14ac:dyDescent="0.3">
      <c r="A372" s="102">
        <v>44409</v>
      </c>
      <c r="B372" s="101">
        <v>1183</v>
      </c>
      <c r="C372" s="97" t="s">
        <v>13</v>
      </c>
      <c r="D372" s="97" t="s">
        <v>13</v>
      </c>
      <c r="E372" s="97" t="s">
        <v>13</v>
      </c>
    </row>
    <row r="373" spans="1:22" x14ac:dyDescent="0.3">
      <c r="A373" s="102">
        <v>44440</v>
      </c>
      <c r="B373" s="101">
        <v>995</v>
      </c>
      <c r="C373" s="97" t="s">
        <v>13</v>
      </c>
      <c r="D373" s="97" t="s">
        <v>13</v>
      </c>
      <c r="E373" s="97" t="s">
        <v>13</v>
      </c>
    </row>
    <row r="374" spans="1:22" x14ac:dyDescent="0.3">
      <c r="A374" s="102">
        <v>44470</v>
      </c>
      <c r="B374" s="101">
        <v>1292</v>
      </c>
      <c r="C374" s="97" t="s">
        <v>13</v>
      </c>
      <c r="D374" s="97" t="s">
        <v>13</v>
      </c>
      <c r="E374" s="97" t="s">
        <v>13</v>
      </c>
    </row>
    <row r="375" spans="1:22" x14ac:dyDescent="0.3">
      <c r="A375" s="102">
        <v>44501</v>
      </c>
      <c r="B375" s="101">
        <v>1408</v>
      </c>
      <c r="C375" s="97" t="s">
        <v>13</v>
      </c>
      <c r="D375" s="97" t="s">
        <v>13</v>
      </c>
      <c r="E375" s="97" t="s">
        <v>13</v>
      </c>
      <c r="U375" s="174"/>
    </row>
    <row r="376" spans="1:22" x14ac:dyDescent="0.3">
      <c r="A376" s="102">
        <v>44531</v>
      </c>
      <c r="B376" s="101">
        <v>2012</v>
      </c>
      <c r="C376" s="97" t="s">
        <v>13</v>
      </c>
      <c r="D376" s="97" t="s">
        <v>13</v>
      </c>
      <c r="E376" s="97" t="s">
        <v>13</v>
      </c>
    </row>
    <row r="377" spans="1:22" x14ac:dyDescent="0.3">
      <c r="A377" s="102">
        <v>44562</v>
      </c>
      <c r="B377" s="101">
        <v>1315</v>
      </c>
      <c r="C377" s="97" t="s">
        <v>13</v>
      </c>
      <c r="D377" s="97" t="s">
        <v>13</v>
      </c>
      <c r="E377" s="97" t="s">
        <v>13</v>
      </c>
      <c r="V377" s="174"/>
    </row>
    <row r="378" spans="1:22" x14ac:dyDescent="0.3">
      <c r="A378" s="102">
        <v>44593</v>
      </c>
      <c r="B378" s="101">
        <v>949</v>
      </c>
      <c r="C378" s="97" t="s">
        <v>13</v>
      </c>
      <c r="D378" s="97" t="s">
        <v>13</v>
      </c>
      <c r="E378" s="97" t="s">
        <v>13</v>
      </c>
      <c r="V378" s="174"/>
    </row>
    <row r="379" spans="1:22" x14ac:dyDescent="0.3">
      <c r="A379" s="102">
        <v>44621</v>
      </c>
      <c r="B379" s="101">
        <v>2879</v>
      </c>
      <c r="C379" s="97" t="s">
        <v>13</v>
      </c>
      <c r="D379" s="97" t="s">
        <v>13</v>
      </c>
      <c r="E379" s="97" t="s">
        <v>13</v>
      </c>
      <c r="V379" s="174"/>
    </row>
    <row r="380" spans="1:22" x14ac:dyDescent="0.3">
      <c r="A380" s="102">
        <v>44652</v>
      </c>
      <c r="B380" s="101">
        <v>2799</v>
      </c>
      <c r="C380" s="97" t="s">
        <v>13</v>
      </c>
      <c r="D380" s="97" t="s">
        <v>13</v>
      </c>
      <c r="E380" s="97" t="s">
        <v>13</v>
      </c>
      <c r="V380" s="174"/>
    </row>
    <row r="381" spans="1:22" x14ac:dyDescent="0.3">
      <c r="A381" s="102">
        <v>44682</v>
      </c>
      <c r="B381" s="101">
        <v>2622</v>
      </c>
      <c r="C381" s="97" t="s">
        <v>13</v>
      </c>
      <c r="D381" s="97" t="s">
        <v>13</v>
      </c>
      <c r="E381" s="97" t="s">
        <v>13</v>
      </c>
      <c r="V381" s="174"/>
    </row>
    <row r="382" spans="1:22" x14ac:dyDescent="0.3">
      <c r="A382" s="102">
        <v>44713</v>
      </c>
      <c r="B382" s="101">
        <v>2980</v>
      </c>
      <c r="C382" s="97" t="s">
        <v>13</v>
      </c>
      <c r="D382" s="97" t="s">
        <v>13</v>
      </c>
      <c r="E382" s="97" t="s">
        <v>13</v>
      </c>
      <c r="V382" s="174"/>
    </row>
    <row r="383" spans="1:22" x14ac:dyDescent="0.3">
      <c r="A383" s="102">
        <v>44743</v>
      </c>
      <c r="B383" s="101">
        <v>4102</v>
      </c>
      <c r="C383" s="97" t="s">
        <v>13</v>
      </c>
      <c r="D383" s="97" t="s">
        <v>13</v>
      </c>
      <c r="E383" s="97" t="s">
        <v>13</v>
      </c>
      <c r="V383" s="174"/>
    </row>
    <row r="384" spans="1:22" x14ac:dyDescent="0.3">
      <c r="A384" s="102">
        <v>44774</v>
      </c>
      <c r="B384" s="101">
        <v>4125</v>
      </c>
      <c r="C384" s="97" t="s">
        <v>13</v>
      </c>
      <c r="D384" s="97" t="s">
        <v>13</v>
      </c>
      <c r="E384" s="97" t="s">
        <v>13</v>
      </c>
      <c r="V384" s="174"/>
    </row>
    <row r="385" spans="1:22" x14ac:dyDescent="0.3">
      <c r="A385" s="102">
        <v>44805</v>
      </c>
      <c r="B385" s="101">
        <v>5869</v>
      </c>
      <c r="C385" s="97" t="s">
        <v>13</v>
      </c>
      <c r="D385" s="97" t="s">
        <v>13</v>
      </c>
      <c r="E385" s="97" t="s">
        <v>13</v>
      </c>
      <c r="V385" s="174"/>
    </row>
    <row r="386" spans="1:22" x14ac:dyDescent="0.3">
      <c r="A386" s="102">
        <v>44835</v>
      </c>
      <c r="B386" s="101">
        <v>5185</v>
      </c>
      <c r="C386" s="97" t="s">
        <v>13</v>
      </c>
      <c r="D386" s="97" t="s">
        <v>13</v>
      </c>
      <c r="E386" s="97" t="s">
        <v>13</v>
      </c>
      <c r="V386" s="174"/>
    </row>
    <row r="387" spans="1:22" x14ac:dyDescent="0.3">
      <c r="A387" s="102">
        <v>44866</v>
      </c>
      <c r="B387" s="101">
        <v>6414</v>
      </c>
      <c r="C387" s="97" t="s">
        <v>13</v>
      </c>
      <c r="D387" s="97" t="s">
        <v>13</v>
      </c>
      <c r="E387" s="97" t="s">
        <v>13</v>
      </c>
      <c r="V387" s="174"/>
    </row>
    <row r="388" spans="1:22" x14ac:dyDescent="0.3">
      <c r="A388" s="102">
        <v>44896</v>
      </c>
      <c r="B388" s="101">
        <v>5966</v>
      </c>
      <c r="C388" s="97" t="s">
        <v>13</v>
      </c>
      <c r="D388" s="97" t="s">
        <v>13</v>
      </c>
      <c r="E388" s="97" t="s">
        <v>13</v>
      </c>
      <c r="V388" s="174"/>
    </row>
    <row r="389" spans="1:22" x14ac:dyDescent="0.3">
      <c r="A389" s="102">
        <v>44927</v>
      </c>
      <c r="B389" s="101">
        <v>6263</v>
      </c>
      <c r="C389" s="97" t="s">
        <v>13</v>
      </c>
      <c r="D389" s="97" t="s">
        <v>13</v>
      </c>
      <c r="E389" s="97" t="s">
        <v>13</v>
      </c>
      <c r="V389" s="174"/>
    </row>
    <row r="390" spans="1:22" x14ac:dyDescent="0.3">
      <c r="A390" s="102">
        <v>44958</v>
      </c>
      <c r="B390" s="101">
        <v>9975</v>
      </c>
      <c r="C390" s="97" t="s">
        <v>13</v>
      </c>
      <c r="D390" s="97" t="s">
        <v>13</v>
      </c>
      <c r="E390" s="97" t="s">
        <v>13</v>
      </c>
      <c r="V390" s="174"/>
    </row>
    <row r="391" spans="1:22" x14ac:dyDescent="0.3">
      <c r="A391" s="102">
        <v>44986</v>
      </c>
      <c r="B391" s="101">
        <v>9698</v>
      </c>
      <c r="C391" s="97" t="s">
        <v>13</v>
      </c>
      <c r="D391" s="97" t="s">
        <v>13</v>
      </c>
      <c r="E391" s="97" t="s">
        <v>13</v>
      </c>
    </row>
    <row r="392" spans="1:22" x14ac:dyDescent="0.3">
      <c r="A392" s="102">
        <v>45017</v>
      </c>
      <c r="B392" s="101">
        <v>7095</v>
      </c>
      <c r="C392" s="97" t="s">
        <v>13</v>
      </c>
      <c r="D392" s="97" t="s">
        <v>13</v>
      </c>
      <c r="E392" s="97" t="s">
        <v>13</v>
      </c>
    </row>
    <row r="393" spans="1:22" x14ac:dyDescent="0.3">
      <c r="A393" s="102">
        <v>45047</v>
      </c>
      <c r="B393" s="101">
        <v>7531</v>
      </c>
      <c r="C393" s="97" t="s">
        <v>13</v>
      </c>
      <c r="D393" s="97" t="s">
        <v>13</v>
      </c>
      <c r="E393" s="97" t="s">
        <v>13</v>
      </c>
    </row>
    <row r="394" spans="1:22" x14ac:dyDescent="0.3">
      <c r="A394" s="102">
        <v>45078</v>
      </c>
      <c r="B394" s="101">
        <v>7630</v>
      </c>
      <c r="C394" s="97" t="s">
        <v>13</v>
      </c>
      <c r="D394" s="97" t="s">
        <v>13</v>
      </c>
      <c r="E394" s="97" t="s">
        <v>13</v>
      </c>
    </row>
    <row r="395" spans="1:22" x14ac:dyDescent="0.3">
      <c r="A395" s="102">
        <v>45108</v>
      </c>
      <c r="B395" s="101">
        <v>7262</v>
      </c>
      <c r="C395" s="97" t="s">
        <v>13</v>
      </c>
      <c r="D395" s="97" t="s">
        <v>13</v>
      </c>
      <c r="E395" s="97" t="s">
        <v>13</v>
      </c>
    </row>
    <row r="396" spans="1:22" x14ac:dyDescent="0.3">
      <c r="A396" s="102">
        <v>45139</v>
      </c>
      <c r="B396" s="101">
        <v>8408</v>
      </c>
      <c r="C396" s="97" t="s">
        <v>13</v>
      </c>
      <c r="D396" s="97" t="s">
        <v>13</v>
      </c>
      <c r="E396" s="97" t="s">
        <v>13</v>
      </c>
    </row>
    <row r="397" spans="1:22" x14ac:dyDescent="0.3">
      <c r="A397" s="102">
        <v>45170</v>
      </c>
      <c r="B397" s="101">
        <v>8378</v>
      </c>
      <c r="C397" s="97" t="s">
        <v>13</v>
      </c>
      <c r="D397" s="97" t="s">
        <v>13</v>
      </c>
      <c r="E397" s="97" t="s">
        <v>13</v>
      </c>
    </row>
    <row r="398" spans="1:22" x14ac:dyDescent="0.3">
      <c r="A398" s="102">
        <v>45200</v>
      </c>
      <c r="B398" s="101">
        <v>6672</v>
      </c>
      <c r="C398" s="97" t="s">
        <v>13</v>
      </c>
      <c r="D398" s="97" t="s">
        <v>13</v>
      </c>
      <c r="E398" s="97" t="s">
        <v>13</v>
      </c>
    </row>
    <row r="399" spans="1:22" x14ac:dyDescent="0.3">
      <c r="A399" s="102">
        <v>45231</v>
      </c>
      <c r="B399" s="101">
        <v>6627</v>
      </c>
      <c r="C399" s="97" t="s">
        <v>13</v>
      </c>
      <c r="D399" s="97" t="s">
        <v>13</v>
      </c>
      <c r="E399" s="97" t="s">
        <v>13</v>
      </c>
    </row>
    <row r="400" spans="1:22" x14ac:dyDescent="0.3">
      <c r="A400" s="102">
        <v>45261</v>
      </c>
      <c r="B400" s="101">
        <v>5795</v>
      </c>
      <c r="C400" s="97" t="s">
        <v>13</v>
      </c>
      <c r="D400" s="97" t="s">
        <v>13</v>
      </c>
      <c r="E400" s="97" t="s">
        <v>13</v>
      </c>
    </row>
    <row r="401" spans="1:6" x14ac:dyDescent="0.3">
      <c r="A401" s="102">
        <v>45292</v>
      </c>
      <c r="B401" s="101">
        <v>6074</v>
      </c>
      <c r="C401" s="97" t="s">
        <v>13</v>
      </c>
      <c r="D401" s="97" t="s">
        <v>13</v>
      </c>
      <c r="E401" s="97" t="s">
        <v>13</v>
      </c>
      <c r="F401" s="177"/>
    </row>
    <row r="402" spans="1:6" x14ac:dyDescent="0.3">
      <c r="A402" s="102">
        <v>45323</v>
      </c>
      <c r="B402" s="101">
        <v>6512</v>
      </c>
      <c r="C402" s="97" t="s">
        <v>13</v>
      </c>
      <c r="D402" s="97" t="s">
        <v>13</v>
      </c>
      <c r="E402" s="97" t="s">
        <v>13</v>
      </c>
      <c r="F402" s="177"/>
    </row>
    <row r="403" spans="1:6" x14ac:dyDescent="0.3">
      <c r="A403" s="102">
        <v>45352</v>
      </c>
      <c r="B403" s="101">
        <v>5764</v>
      </c>
      <c r="C403" s="97" t="s">
        <v>13</v>
      </c>
      <c r="D403" s="97" t="s">
        <v>13</v>
      </c>
      <c r="E403" s="97" t="s">
        <v>13</v>
      </c>
      <c r="F403" s="177"/>
    </row>
    <row r="404" spans="1:6" x14ac:dyDescent="0.3">
      <c r="A404" s="102">
        <v>45383</v>
      </c>
      <c r="B404" s="101">
        <v>4622</v>
      </c>
      <c r="C404" s="97" t="s">
        <v>13</v>
      </c>
      <c r="D404" s="97" t="s">
        <v>13</v>
      </c>
      <c r="E404" s="97" t="s">
        <v>13</v>
      </c>
    </row>
    <row r="405" spans="1:6" x14ac:dyDescent="0.3">
      <c r="A405" s="102">
        <v>45413</v>
      </c>
      <c r="B405" s="101">
        <v>4131</v>
      </c>
      <c r="C405" s="97" t="s">
        <v>13</v>
      </c>
      <c r="D405" s="97" t="s">
        <v>13</v>
      </c>
      <c r="E405" s="97" t="s">
        <v>13</v>
      </c>
    </row>
    <row r="406" spans="1:6" x14ac:dyDescent="0.3">
      <c r="A406" s="102">
        <v>45444</v>
      </c>
      <c r="B406" s="101">
        <v>4883</v>
      </c>
      <c r="C406" s="97" t="s">
        <v>13</v>
      </c>
      <c r="D406" s="97" t="s">
        <v>13</v>
      </c>
      <c r="E406" s="97" t="s">
        <v>13</v>
      </c>
    </row>
    <row r="407" spans="1:6" x14ac:dyDescent="0.3">
      <c r="A407" s="102">
        <v>45474</v>
      </c>
      <c r="B407" s="101">
        <v>6233</v>
      </c>
      <c r="C407" s="97" t="s">
        <v>13</v>
      </c>
      <c r="D407" s="97" t="s">
        <v>13</v>
      </c>
      <c r="E407" s="97" t="s">
        <v>13</v>
      </c>
    </row>
    <row r="408" spans="1:6" x14ac:dyDescent="0.3">
      <c r="A408" s="102">
        <v>45505</v>
      </c>
      <c r="B408" s="101">
        <v>4688</v>
      </c>
      <c r="C408" s="97" t="s">
        <v>13</v>
      </c>
      <c r="D408" s="97" t="s">
        <v>13</v>
      </c>
      <c r="E408" s="97" t="s">
        <v>13</v>
      </c>
    </row>
    <row r="409" spans="1:6" x14ac:dyDescent="0.3">
      <c r="A409" s="102">
        <v>45536</v>
      </c>
      <c r="B409" s="101">
        <v>5618</v>
      </c>
      <c r="C409" s="97" t="s">
        <v>13</v>
      </c>
      <c r="D409" s="97" t="s">
        <v>13</v>
      </c>
      <c r="E409" s="97" t="s">
        <v>13</v>
      </c>
    </row>
    <row r="410" spans="1:6" x14ac:dyDescent="0.3">
      <c r="A410" s="102">
        <v>45566</v>
      </c>
      <c r="B410" s="101">
        <v>5345</v>
      </c>
      <c r="C410" s="97" t="s">
        <v>13</v>
      </c>
      <c r="D410" s="97" t="s">
        <v>13</v>
      </c>
      <c r="E410" s="97" t="s">
        <v>13</v>
      </c>
    </row>
    <row r="411" spans="1:6" x14ac:dyDescent="0.3">
      <c r="A411" s="102">
        <v>45597</v>
      </c>
      <c r="B411" s="101">
        <v>5034</v>
      </c>
      <c r="C411" s="97" t="s">
        <v>13</v>
      </c>
      <c r="D411" s="97" t="s">
        <v>13</v>
      </c>
      <c r="E411" s="97" t="s">
        <v>13</v>
      </c>
    </row>
    <row r="412" spans="1:6" ht="13.5" customHeight="1" x14ac:dyDescent="0.3">
      <c r="A412" s="102">
        <v>45627</v>
      </c>
      <c r="B412" s="101">
        <v>5191</v>
      </c>
      <c r="C412" s="97" t="s">
        <v>13</v>
      </c>
      <c r="D412" s="97" t="s">
        <v>13</v>
      </c>
      <c r="E412" s="97" t="s">
        <v>13</v>
      </c>
    </row>
    <row r="413" spans="1:6" ht="12.65" customHeight="1" x14ac:dyDescent="0.3">
      <c r="A413" s="102">
        <v>45658</v>
      </c>
      <c r="B413" s="101">
        <v>5771</v>
      </c>
      <c r="C413" s="97" t="s">
        <v>13</v>
      </c>
      <c r="D413" s="97" t="s">
        <v>13</v>
      </c>
      <c r="E413" s="97" t="s">
        <v>13</v>
      </c>
    </row>
    <row r="414" spans="1:6" ht="12.65" customHeight="1" x14ac:dyDescent="0.3">
      <c r="A414" s="102">
        <v>45689</v>
      </c>
      <c r="B414" s="101">
        <v>6841</v>
      </c>
      <c r="C414" s="97" t="s">
        <v>13</v>
      </c>
      <c r="D414" s="97" t="s">
        <v>13</v>
      </c>
      <c r="E414" s="97" t="s">
        <v>13</v>
      </c>
    </row>
    <row r="415" spans="1:6" ht="13" customHeight="1" x14ac:dyDescent="0.3">
      <c r="A415" s="102">
        <v>45717</v>
      </c>
      <c r="B415" s="101">
        <v>4963</v>
      </c>
      <c r="C415" s="97" t="s">
        <v>13</v>
      </c>
      <c r="D415" s="97" t="s">
        <v>13</v>
      </c>
      <c r="E415" s="97" t="s">
        <v>13</v>
      </c>
    </row>
    <row r="416" spans="1:6" ht="13" customHeight="1" x14ac:dyDescent="0.3">
      <c r="A416" s="102">
        <v>45748</v>
      </c>
      <c r="B416" s="101">
        <v>3750</v>
      </c>
      <c r="C416" s="97" t="s">
        <v>13</v>
      </c>
      <c r="D416" s="97" t="s">
        <v>13</v>
      </c>
      <c r="E416" s="97" t="s">
        <v>13</v>
      </c>
    </row>
    <row r="417" spans="1:5" ht="13" customHeight="1" x14ac:dyDescent="0.3">
      <c r="A417" s="102">
        <v>45778</v>
      </c>
      <c r="B417" s="101">
        <v>3762</v>
      </c>
      <c r="C417" s="97" t="s">
        <v>13</v>
      </c>
      <c r="D417" s="97" t="s">
        <v>13</v>
      </c>
      <c r="E417" s="97" t="s">
        <v>13</v>
      </c>
    </row>
    <row r="418" spans="1:5" ht="13" customHeight="1" x14ac:dyDescent="0.3">
      <c r="A418" s="102">
        <v>45809</v>
      </c>
      <c r="B418" s="101">
        <v>4577</v>
      </c>
      <c r="C418" s="97" t="s">
        <v>13</v>
      </c>
      <c r="D418" s="97" t="s">
        <v>13</v>
      </c>
      <c r="E418" s="97" t="s">
        <v>13</v>
      </c>
    </row>
    <row r="419" spans="1:5" ht="13" customHeight="1" x14ac:dyDescent="0.3">
      <c r="A419" s="102">
        <v>45839</v>
      </c>
      <c r="B419" s="101">
        <v>5963</v>
      </c>
      <c r="C419" s="97" t="s">
        <v>13</v>
      </c>
      <c r="D419" s="97" t="s">
        <v>13</v>
      </c>
      <c r="E419" s="97" t="s">
        <v>13</v>
      </c>
    </row>
    <row r="420" spans="1:5" ht="13" customHeight="1" x14ac:dyDescent="0.3">
      <c r="A420" s="102">
        <v>45870</v>
      </c>
      <c r="B420" s="101">
        <v>4338</v>
      </c>
      <c r="C420" s="97" t="s">
        <v>13</v>
      </c>
      <c r="D420" s="97" t="s">
        <v>13</v>
      </c>
      <c r="E420" s="97" t="s">
        <v>13</v>
      </c>
    </row>
    <row r="421" spans="1:5" ht="13" customHeight="1" x14ac:dyDescent="0.3">
      <c r="A421" s="102">
        <v>45901</v>
      </c>
      <c r="B421" s="101">
        <v>5910</v>
      </c>
      <c r="C421" s="97" t="s">
        <v>13</v>
      </c>
      <c r="D421" s="97" t="s">
        <v>13</v>
      </c>
      <c r="E421" s="97" t="s">
        <v>13</v>
      </c>
    </row>
    <row r="422" spans="1:5" x14ac:dyDescent="0.3">
      <c r="A422" s="102">
        <v>45931</v>
      </c>
      <c r="B422" s="101">
        <v>5084</v>
      </c>
      <c r="C422" s="97" t="s">
        <v>13</v>
      </c>
      <c r="D422" s="97" t="s">
        <v>13</v>
      </c>
      <c r="E422" s="97" t="s">
        <v>13</v>
      </c>
    </row>
    <row r="423" spans="1:5" x14ac:dyDescent="0.3">
      <c r="A423" s="102">
        <v>45962</v>
      </c>
      <c r="B423" s="101">
        <v>4942</v>
      </c>
      <c r="C423" s="97" t="s">
        <v>13</v>
      </c>
      <c r="D423" s="97" t="s">
        <v>13</v>
      </c>
      <c r="E423" s="97" t="s">
        <v>13</v>
      </c>
    </row>
    <row r="424" spans="1:5" x14ac:dyDescent="0.3">
      <c r="A424" s="102">
        <v>45992</v>
      </c>
      <c r="B424" s="101">
        <v>4869</v>
      </c>
      <c r="C424" s="97" t="s">
        <v>13</v>
      </c>
      <c r="D424" s="97" t="s">
        <v>13</v>
      </c>
      <c r="E424" s="97" t="s">
        <v>13</v>
      </c>
    </row>
    <row r="425" spans="1:5" x14ac:dyDescent="0.3">
      <c r="A425" s="102">
        <v>46023</v>
      </c>
      <c r="B425" s="101">
        <v>5977</v>
      </c>
      <c r="C425" s="97" t="s">
        <v>13</v>
      </c>
      <c r="D425" s="97" t="s">
        <v>13</v>
      </c>
      <c r="E425" s="97" t="s">
        <v>13</v>
      </c>
    </row>
    <row r="426" spans="1:5" x14ac:dyDescent="0.3">
      <c r="A426" s="102">
        <v>46054</v>
      </c>
      <c r="B426" s="101">
        <v>6863</v>
      </c>
      <c r="C426" s="97" t="s">
        <v>13</v>
      </c>
      <c r="D426" s="97" t="s">
        <v>13</v>
      </c>
      <c r="E426" s="97" t="s">
        <v>13</v>
      </c>
    </row>
    <row r="427" spans="1:5" x14ac:dyDescent="0.3">
      <c r="A427" s="102">
        <v>46082</v>
      </c>
      <c r="B427" s="101">
        <v>5162</v>
      </c>
      <c r="C427" s="97" t="s">
        <v>13</v>
      </c>
      <c r="D427" s="97" t="s">
        <v>13</v>
      </c>
      <c r="E427" s="97" t="s">
        <v>13</v>
      </c>
    </row>
    <row r="428" spans="1:5" x14ac:dyDescent="0.3">
      <c r="A428" s="102">
        <v>46113</v>
      </c>
      <c r="B428" s="101">
        <v>4188</v>
      </c>
      <c r="C428" s="97" t="s">
        <v>13</v>
      </c>
      <c r="D428" s="97" t="s">
        <v>13</v>
      </c>
      <c r="E428" s="97" t="s">
        <v>13</v>
      </c>
    </row>
    <row r="429" spans="1:5" x14ac:dyDescent="0.3">
      <c r="A429" s="102">
        <v>46143</v>
      </c>
      <c r="B429" s="101">
        <v>3782</v>
      </c>
      <c r="C429" s="97" t="s">
        <v>13</v>
      </c>
      <c r="D429" s="97" t="s">
        <v>13</v>
      </c>
      <c r="E429" s="97" t="s">
        <v>13</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83F14-B73F-427B-86D9-AE67785DC63E}">
  <sheetPr>
    <tabColor theme="7" tint="0.39997558519241921"/>
  </sheetPr>
  <dimension ref="A1:J136"/>
  <sheetViews>
    <sheetView zoomScaleNormal="100" workbookViewId="0">
      <pane ySplit="1" topLeftCell="A107" activePane="bottomLeft" state="frozen"/>
      <selection pane="bottomLeft" activeCell="A136" sqref="A136"/>
    </sheetView>
  </sheetViews>
  <sheetFormatPr defaultColWidth="9.09765625" defaultRowHeight="12" x14ac:dyDescent="0.3"/>
  <cols>
    <col min="1" max="1" width="11.69921875" style="104" customWidth="1"/>
    <col min="2" max="2" width="11.69921875" style="112" customWidth="1"/>
    <col min="3" max="4" width="11.69921875" style="103" customWidth="1"/>
    <col min="5" max="5" width="11.69921875" style="185" customWidth="1"/>
    <col min="6" max="6" width="11.69921875" style="112" customWidth="1"/>
    <col min="7" max="9" width="11.69921875" style="103" customWidth="1"/>
    <col min="10" max="10" width="9.09765625" style="112"/>
    <col min="11" max="16384" width="9.09765625" style="103"/>
  </cols>
  <sheetData>
    <row r="1" spans="1:9" ht="48" x14ac:dyDescent="0.3">
      <c r="A1" s="108" t="s">
        <v>0</v>
      </c>
      <c r="B1" s="115" t="s">
        <v>99</v>
      </c>
      <c r="C1" s="108" t="s">
        <v>71</v>
      </c>
      <c r="D1" s="108" t="s">
        <v>100</v>
      </c>
      <c r="E1" s="183" t="s">
        <v>142</v>
      </c>
      <c r="F1" s="111" t="s">
        <v>101</v>
      </c>
      <c r="G1" s="108" t="s">
        <v>71</v>
      </c>
      <c r="H1" s="108" t="s">
        <v>100</v>
      </c>
      <c r="I1" s="108" t="s">
        <v>102</v>
      </c>
    </row>
    <row r="2" spans="1:9" x14ac:dyDescent="0.3">
      <c r="A2" s="105">
        <v>42095</v>
      </c>
      <c r="B2" s="116">
        <v>720000</v>
      </c>
      <c r="C2" s="109" t="s">
        <v>13</v>
      </c>
      <c r="D2" s="106" t="s">
        <v>13</v>
      </c>
      <c r="E2" s="184"/>
      <c r="F2" s="114">
        <v>720000</v>
      </c>
      <c r="G2" s="113" t="s">
        <v>13</v>
      </c>
      <c r="H2" s="113" t="s">
        <v>13</v>
      </c>
      <c r="I2" s="110">
        <v>3342</v>
      </c>
    </row>
    <row r="3" spans="1:9" x14ac:dyDescent="0.3">
      <c r="A3" s="105">
        <v>42125</v>
      </c>
      <c r="B3" s="116">
        <v>749000</v>
      </c>
      <c r="C3" s="109" t="s">
        <v>13</v>
      </c>
      <c r="D3" s="106" t="s">
        <v>13</v>
      </c>
      <c r="E3" s="184"/>
      <c r="F3" s="114">
        <v>734000</v>
      </c>
      <c r="G3" s="113" t="s">
        <v>13</v>
      </c>
      <c r="H3" s="113" t="s">
        <v>13</v>
      </c>
      <c r="I3" s="110">
        <v>3702</v>
      </c>
    </row>
    <row r="4" spans="1:9" x14ac:dyDescent="0.3">
      <c r="A4" s="105">
        <v>42156</v>
      </c>
      <c r="B4" s="116">
        <v>755000</v>
      </c>
      <c r="C4" s="109" t="s">
        <v>13</v>
      </c>
      <c r="D4" s="106" t="s">
        <v>13</v>
      </c>
      <c r="E4" s="184"/>
      <c r="F4" s="114">
        <v>733250</v>
      </c>
      <c r="G4" s="113" t="s">
        <v>13</v>
      </c>
      <c r="H4" s="113" t="s">
        <v>13</v>
      </c>
      <c r="I4" s="110">
        <v>3292</v>
      </c>
    </row>
    <row r="5" spans="1:9" x14ac:dyDescent="0.3">
      <c r="A5" s="105">
        <v>42186</v>
      </c>
      <c r="B5" s="116">
        <v>735000</v>
      </c>
      <c r="C5" s="109" t="s">
        <v>13</v>
      </c>
      <c r="D5" s="106" t="s">
        <v>13</v>
      </c>
      <c r="E5" s="184"/>
      <c r="F5" s="114">
        <v>735000</v>
      </c>
      <c r="G5" s="113" t="s">
        <v>13</v>
      </c>
      <c r="H5" s="113" t="s">
        <v>13</v>
      </c>
      <c r="I5" s="110">
        <v>3457</v>
      </c>
    </row>
    <row r="6" spans="1:9" x14ac:dyDescent="0.3">
      <c r="A6" s="105">
        <v>42217</v>
      </c>
      <c r="B6" s="116">
        <v>740000</v>
      </c>
      <c r="C6" s="109" t="s">
        <v>13</v>
      </c>
      <c r="D6" s="106" t="s">
        <v>13</v>
      </c>
      <c r="E6" s="184"/>
      <c r="F6" s="114">
        <v>753000</v>
      </c>
      <c r="G6" s="113" t="s">
        <v>13</v>
      </c>
      <c r="H6" s="113" t="s">
        <v>13</v>
      </c>
      <c r="I6" s="110">
        <v>3379</v>
      </c>
    </row>
    <row r="7" spans="1:9" x14ac:dyDescent="0.3">
      <c r="A7" s="105">
        <v>42248</v>
      </c>
      <c r="B7" s="116">
        <v>771000</v>
      </c>
      <c r="C7" s="109" t="s">
        <v>13</v>
      </c>
      <c r="D7" s="106" t="s">
        <v>13</v>
      </c>
      <c r="E7" s="184"/>
      <c r="F7" s="114">
        <v>750000</v>
      </c>
      <c r="G7" s="113" t="s">
        <v>13</v>
      </c>
      <c r="H7" s="113" t="s">
        <v>13</v>
      </c>
      <c r="I7" s="110">
        <v>3515</v>
      </c>
    </row>
    <row r="8" spans="1:9" x14ac:dyDescent="0.3">
      <c r="A8" s="105">
        <v>42278</v>
      </c>
      <c r="B8" s="116">
        <v>748000</v>
      </c>
      <c r="C8" s="109" t="s">
        <v>13</v>
      </c>
      <c r="D8" s="106" t="s">
        <v>13</v>
      </c>
      <c r="E8" s="184"/>
      <c r="F8" s="114">
        <v>755000</v>
      </c>
      <c r="G8" s="113" t="s">
        <v>13</v>
      </c>
      <c r="H8" s="113" t="s">
        <v>13</v>
      </c>
      <c r="I8" s="110">
        <v>2619</v>
      </c>
    </row>
    <row r="9" spans="1:9" x14ac:dyDescent="0.3">
      <c r="A9" s="105">
        <v>42309</v>
      </c>
      <c r="B9" s="116">
        <v>765000</v>
      </c>
      <c r="C9" s="109" t="s">
        <v>13</v>
      </c>
      <c r="D9" s="106" t="s">
        <v>13</v>
      </c>
      <c r="E9" s="184"/>
      <c r="F9" s="114">
        <v>770000</v>
      </c>
      <c r="G9" s="113" t="s">
        <v>13</v>
      </c>
      <c r="H9" s="113" t="s">
        <v>13</v>
      </c>
      <c r="I9" s="110">
        <v>2869</v>
      </c>
    </row>
    <row r="10" spans="1:9" x14ac:dyDescent="0.3">
      <c r="A10" s="105">
        <v>42339</v>
      </c>
      <c r="B10" s="116">
        <v>770000</v>
      </c>
      <c r="C10" s="109" t="s">
        <v>13</v>
      </c>
      <c r="D10" s="106" t="s">
        <v>13</v>
      </c>
      <c r="E10" s="184"/>
      <c r="F10" s="114">
        <v>750000</v>
      </c>
      <c r="G10" s="113" t="s">
        <v>13</v>
      </c>
      <c r="H10" s="113" t="s">
        <v>13</v>
      </c>
      <c r="I10" s="110">
        <v>2250</v>
      </c>
    </row>
    <row r="11" spans="1:9" x14ac:dyDescent="0.3">
      <c r="A11" s="105">
        <v>42370</v>
      </c>
      <c r="B11" s="116">
        <v>720000</v>
      </c>
      <c r="C11" s="109" t="s">
        <v>13</v>
      </c>
      <c r="D11" s="106" t="s">
        <v>13</v>
      </c>
      <c r="E11" s="184"/>
      <c r="F11" s="114">
        <v>720000</v>
      </c>
      <c r="G11" s="113" t="s">
        <v>13</v>
      </c>
      <c r="H11" s="113" t="s">
        <v>13</v>
      </c>
      <c r="I11" s="110">
        <v>1430</v>
      </c>
    </row>
    <row r="12" spans="1:9" x14ac:dyDescent="0.3">
      <c r="A12" s="105">
        <v>42401</v>
      </c>
      <c r="B12" s="116">
        <v>750000</v>
      </c>
      <c r="C12" s="109" t="s">
        <v>13</v>
      </c>
      <c r="D12" s="106" t="s">
        <v>13</v>
      </c>
      <c r="E12" s="184"/>
      <c r="F12" s="114">
        <v>770000</v>
      </c>
      <c r="G12" s="113" t="s">
        <v>13</v>
      </c>
      <c r="H12" s="113" t="s">
        <v>13</v>
      </c>
      <c r="I12" s="110">
        <v>2576</v>
      </c>
    </row>
    <row r="13" spans="1:9" x14ac:dyDescent="0.3">
      <c r="A13" s="105">
        <v>42430</v>
      </c>
      <c r="B13" s="116">
        <v>820000</v>
      </c>
      <c r="C13" s="109" t="s">
        <v>13</v>
      </c>
      <c r="D13" s="106" t="s">
        <v>13</v>
      </c>
      <c r="E13" s="184"/>
      <c r="F13" s="114">
        <v>795000</v>
      </c>
      <c r="G13" s="113" t="s">
        <v>13</v>
      </c>
      <c r="H13" s="113" t="s">
        <v>13</v>
      </c>
      <c r="I13" s="110">
        <v>3639</v>
      </c>
    </row>
    <row r="14" spans="1:9" x14ac:dyDescent="0.3">
      <c r="A14" s="105">
        <v>42461</v>
      </c>
      <c r="B14" s="116">
        <v>812000</v>
      </c>
      <c r="C14" s="109">
        <f t="shared" ref="C14:C45" si="0">B14-B2</f>
        <v>92000</v>
      </c>
      <c r="D14" s="107">
        <f t="shared" ref="D14:D45" si="1">C14/B2</f>
        <v>0.12777777777777777</v>
      </c>
      <c r="E14" s="184">
        <v>2666</v>
      </c>
      <c r="F14" s="114">
        <v>808000</v>
      </c>
      <c r="G14" s="109">
        <f>F14-F2</f>
        <v>88000</v>
      </c>
      <c r="H14" s="107">
        <f>G14/F2</f>
        <v>0.12222222222222222</v>
      </c>
      <c r="I14" s="110">
        <v>3254</v>
      </c>
    </row>
    <row r="15" spans="1:9" x14ac:dyDescent="0.3">
      <c r="A15" s="105">
        <v>42491</v>
      </c>
      <c r="B15" s="116">
        <v>805000</v>
      </c>
      <c r="C15" s="109">
        <f t="shared" si="0"/>
        <v>56000</v>
      </c>
      <c r="D15" s="107">
        <f t="shared" si="1"/>
        <v>7.476635514018691E-2</v>
      </c>
      <c r="E15" s="184">
        <v>3072</v>
      </c>
      <c r="F15" s="114">
        <v>822750</v>
      </c>
      <c r="G15" s="109">
        <f>F15-F3</f>
        <v>88750</v>
      </c>
      <c r="H15" s="107">
        <f t="shared" ref="H15:H39" si="2">G15/F3</f>
        <v>0.12091280653950953</v>
      </c>
      <c r="I15" s="110">
        <v>3292</v>
      </c>
    </row>
    <row r="16" spans="1:9" x14ac:dyDescent="0.3">
      <c r="A16" s="105">
        <v>42522</v>
      </c>
      <c r="B16" s="116">
        <v>821000</v>
      </c>
      <c r="C16" s="109">
        <f t="shared" si="0"/>
        <v>66000</v>
      </c>
      <c r="D16" s="107">
        <f t="shared" si="1"/>
        <v>8.7417218543046363E-2</v>
      </c>
      <c r="E16" s="184">
        <v>2628</v>
      </c>
      <c r="F16" s="114">
        <v>820000</v>
      </c>
      <c r="G16" s="109">
        <f>F16-F4</f>
        <v>86750</v>
      </c>
      <c r="H16" s="107">
        <f t="shared" si="2"/>
        <v>0.11830889873849301</v>
      </c>
      <c r="I16" s="110">
        <v>2833</v>
      </c>
    </row>
    <row r="17" spans="1:9" x14ac:dyDescent="0.3">
      <c r="A17" s="105">
        <v>42552</v>
      </c>
      <c r="B17" s="116">
        <v>825000</v>
      </c>
      <c r="C17" s="109">
        <f t="shared" si="0"/>
        <v>90000</v>
      </c>
      <c r="D17" s="107">
        <f t="shared" si="1"/>
        <v>0.12244897959183673</v>
      </c>
      <c r="E17" s="184">
        <v>2381</v>
      </c>
      <c r="F17" s="114">
        <v>820000</v>
      </c>
      <c r="G17" s="109">
        <f>F17-F5</f>
        <v>85000</v>
      </c>
      <c r="H17" s="107">
        <f t="shared" si="2"/>
        <v>0.11564625850340136</v>
      </c>
      <c r="I17" s="110">
        <v>2494</v>
      </c>
    </row>
    <row r="18" spans="1:9" x14ac:dyDescent="0.3">
      <c r="A18" s="105">
        <v>42583</v>
      </c>
      <c r="B18" s="116">
        <v>842000</v>
      </c>
      <c r="C18" s="109">
        <f t="shared" si="0"/>
        <v>102000</v>
      </c>
      <c r="D18" s="107">
        <f t="shared" si="1"/>
        <v>0.13783783783783785</v>
      </c>
      <c r="E18" s="184">
        <v>2305</v>
      </c>
      <c r="F18" s="114">
        <v>815000</v>
      </c>
      <c r="G18" s="109">
        <f>F18-F6</f>
        <v>62000</v>
      </c>
      <c r="H18" s="107">
        <f t="shared" si="2"/>
        <v>8.233731739707835E-2</v>
      </c>
      <c r="I18" s="110">
        <v>2506</v>
      </c>
    </row>
    <row r="19" spans="1:9" x14ac:dyDescent="0.3">
      <c r="A19" s="105">
        <v>42614</v>
      </c>
      <c r="B19" s="116">
        <v>825000</v>
      </c>
      <c r="C19" s="109">
        <f t="shared" si="0"/>
        <v>54000</v>
      </c>
      <c r="D19" s="107">
        <f t="shared" si="1"/>
        <v>7.0038910505836577E-2</v>
      </c>
      <c r="E19" s="184">
        <v>2284</v>
      </c>
      <c r="F19" s="114">
        <v>840000</v>
      </c>
      <c r="G19" s="109">
        <f t="shared" ref="G19:G38" si="3">F19-F7</f>
        <v>90000</v>
      </c>
      <c r="H19" s="107">
        <f t="shared" si="2"/>
        <v>0.12</v>
      </c>
      <c r="I19" s="110">
        <v>2507</v>
      </c>
    </row>
    <row r="20" spans="1:9" x14ac:dyDescent="0.3">
      <c r="A20" s="105">
        <v>42644</v>
      </c>
      <c r="B20" s="116">
        <v>868000</v>
      </c>
      <c r="C20" s="109">
        <f t="shared" si="0"/>
        <v>120000</v>
      </c>
      <c r="D20" s="107">
        <f t="shared" si="1"/>
        <v>0.16042780748663102</v>
      </c>
      <c r="E20" s="184">
        <v>2214</v>
      </c>
      <c r="F20" s="114">
        <v>845000</v>
      </c>
      <c r="G20" s="109">
        <f t="shared" si="3"/>
        <v>90000</v>
      </c>
      <c r="H20" s="107">
        <f t="shared" si="2"/>
        <v>0.11920529801324503</v>
      </c>
      <c r="I20" s="110">
        <v>2450</v>
      </c>
    </row>
    <row r="21" spans="1:9" x14ac:dyDescent="0.3">
      <c r="A21" s="105">
        <v>42675</v>
      </c>
      <c r="B21" s="116">
        <v>852000</v>
      </c>
      <c r="C21" s="109">
        <f t="shared" si="0"/>
        <v>87000</v>
      </c>
      <c r="D21" s="107">
        <f t="shared" si="1"/>
        <v>0.11372549019607843</v>
      </c>
      <c r="E21" s="184">
        <v>2287</v>
      </c>
      <c r="F21" s="114">
        <v>860000</v>
      </c>
      <c r="G21" s="109">
        <f t="shared" si="3"/>
        <v>90000</v>
      </c>
      <c r="H21" s="107">
        <f t="shared" si="2"/>
        <v>0.11688311688311688</v>
      </c>
      <c r="I21" s="110">
        <v>2615</v>
      </c>
    </row>
    <row r="22" spans="1:9" x14ac:dyDescent="0.3">
      <c r="A22" s="105">
        <v>42705</v>
      </c>
      <c r="B22" s="116">
        <v>840000</v>
      </c>
      <c r="C22" s="109">
        <f t="shared" si="0"/>
        <v>70000</v>
      </c>
      <c r="D22" s="107">
        <f t="shared" si="1"/>
        <v>9.0909090909090912E-2</v>
      </c>
      <c r="E22" s="184">
        <v>1808</v>
      </c>
      <c r="F22" s="114">
        <v>840000</v>
      </c>
      <c r="G22" s="109">
        <f t="shared" si="3"/>
        <v>90000</v>
      </c>
      <c r="H22" s="107">
        <f t="shared" si="2"/>
        <v>0.12</v>
      </c>
      <c r="I22" s="110">
        <v>1861</v>
      </c>
    </row>
    <row r="23" spans="1:9" x14ac:dyDescent="0.3">
      <c r="A23" s="105">
        <v>42736</v>
      </c>
      <c r="B23" s="116">
        <v>805000</v>
      </c>
      <c r="C23" s="109">
        <f t="shared" si="0"/>
        <v>85000</v>
      </c>
      <c r="D23" s="107">
        <f t="shared" si="1"/>
        <v>0.11805555555555555</v>
      </c>
      <c r="E23" s="184">
        <v>1147</v>
      </c>
      <c r="F23" s="114">
        <v>805000</v>
      </c>
      <c r="G23" s="109">
        <f t="shared" si="3"/>
        <v>85000</v>
      </c>
      <c r="H23" s="107">
        <f t="shared" si="2"/>
        <v>0.11805555555555555</v>
      </c>
      <c r="I23" s="110">
        <v>1158</v>
      </c>
    </row>
    <row r="24" spans="1:9" x14ac:dyDescent="0.3">
      <c r="A24" s="105">
        <v>42767</v>
      </c>
      <c r="B24" s="116">
        <v>800000</v>
      </c>
      <c r="C24" s="109">
        <f t="shared" si="0"/>
        <v>50000</v>
      </c>
      <c r="D24" s="107">
        <f t="shared" si="1"/>
        <v>6.6666666666666666E-2</v>
      </c>
      <c r="E24" s="184">
        <v>1568</v>
      </c>
      <c r="F24" s="114">
        <v>830000</v>
      </c>
      <c r="G24" s="109">
        <f t="shared" si="3"/>
        <v>60000</v>
      </c>
      <c r="H24" s="107">
        <f t="shared" si="2"/>
        <v>7.792207792207792E-2</v>
      </c>
      <c r="I24" s="110">
        <v>1937</v>
      </c>
    </row>
    <row r="25" spans="1:9" x14ac:dyDescent="0.3">
      <c r="A25" s="105">
        <v>42795</v>
      </c>
      <c r="B25" s="116">
        <v>890000</v>
      </c>
      <c r="C25" s="109">
        <f t="shared" si="0"/>
        <v>70000</v>
      </c>
      <c r="D25" s="107">
        <f t="shared" si="1"/>
        <v>8.5365853658536592E-2</v>
      </c>
      <c r="E25" s="184">
        <v>2712</v>
      </c>
      <c r="F25" s="114">
        <v>870000</v>
      </c>
      <c r="G25" s="109">
        <f t="shared" si="3"/>
        <v>75000</v>
      </c>
      <c r="H25" s="107">
        <f t="shared" si="2"/>
        <v>9.4339622641509441E-2</v>
      </c>
      <c r="I25" s="110">
        <v>2507</v>
      </c>
    </row>
    <row r="26" spans="1:9" x14ac:dyDescent="0.3">
      <c r="A26" s="105">
        <v>42826</v>
      </c>
      <c r="B26" s="116">
        <v>854500</v>
      </c>
      <c r="C26" s="109">
        <f t="shared" si="0"/>
        <v>42500</v>
      </c>
      <c r="D26" s="107">
        <f t="shared" si="1"/>
        <v>5.2339901477832511E-2</v>
      </c>
      <c r="E26" s="184">
        <v>1810</v>
      </c>
      <c r="F26" s="114">
        <v>850000</v>
      </c>
      <c r="G26" s="109">
        <f t="shared" si="3"/>
        <v>42000</v>
      </c>
      <c r="H26" s="107">
        <f t="shared" si="2"/>
        <v>5.1980198019801978E-2</v>
      </c>
      <c r="I26" s="110">
        <v>2122</v>
      </c>
    </row>
    <row r="27" spans="1:9" x14ac:dyDescent="0.3">
      <c r="A27" s="105">
        <v>42856</v>
      </c>
      <c r="B27" s="116">
        <v>865000</v>
      </c>
      <c r="C27" s="109">
        <f t="shared" si="0"/>
        <v>60000</v>
      </c>
      <c r="D27" s="107">
        <f t="shared" si="1"/>
        <v>7.4534161490683232E-2</v>
      </c>
      <c r="E27" s="184">
        <v>2211</v>
      </c>
      <c r="F27" s="114">
        <v>865000</v>
      </c>
      <c r="G27" s="109">
        <f t="shared" si="3"/>
        <v>42250</v>
      </c>
      <c r="H27" s="107">
        <f t="shared" si="2"/>
        <v>5.135217259191735E-2</v>
      </c>
      <c r="I27" s="110">
        <v>2072</v>
      </c>
    </row>
    <row r="28" spans="1:9" x14ac:dyDescent="0.3">
      <c r="A28" s="105">
        <v>42887</v>
      </c>
      <c r="B28" s="116">
        <v>850500</v>
      </c>
      <c r="C28" s="109">
        <f t="shared" si="0"/>
        <v>29500</v>
      </c>
      <c r="D28" s="107">
        <f t="shared" si="1"/>
        <v>3.5931790499390985E-2</v>
      </c>
      <c r="E28" s="184">
        <v>1822</v>
      </c>
      <c r="F28" s="114">
        <v>845000</v>
      </c>
      <c r="G28" s="109">
        <f t="shared" si="3"/>
        <v>25000</v>
      </c>
      <c r="H28" s="107">
        <f t="shared" si="2"/>
        <v>3.048780487804878E-2</v>
      </c>
      <c r="I28" s="110">
        <v>1944</v>
      </c>
    </row>
    <row r="29" spans="1:9" x14ac:dyDescent="0.3">
      <c r="A29" s="105">
        <v>42917</v>
      </c>
      <c r="B29" s="116">
        <v>830000</v>
      </c>
      <c r="C29" s="109">
        <f t="shared" si="0"/>
        <v>5000</v>
      </c>
      <c r="D29" s="107">
        <f t="shared" si="1"/>
        <v>6.0606060606060606E-3</v>
      </c>
      <c r="E29" s="184">
        <v>1677</v>
      </c>
      <c r="F29" s="114">
        <v>850000</v>
      </c>
      <c r="G29" s="109">
        <f t="shared" si="3"/>
        <v>30000</v>
      </c>
      <c r="H29" s="107">
        <f t="shared" si="2"/>
        <v>3.6585365853658534E-2</v>
      </c>
      <c r="I29" s="110">
        <v>1815</v>
      </c>
    </row>
    <row r="30" spans="1:9" x14ac:dyDescent="0.3">
      <c r="A30" s="105">
        <v>42948</v>
      </c>
      <c r="B30" s="116">
        <v>840000</v>
      </c>
      <c r="C30" s="109">
        <f t="shared" si="0"/>
        <v>-2000</v>
      </c>
      <c r="D30" s="107">
        <f t="shared" si="1"/>
        <v>-2.3752969121140144E-3</v>
      </c>
      <c r="E30" s="184">
        <v>1837</v>
      </c>
      <c r="F30" s="114">
        <v>840000</v>
      </c>
      <c r="G30" s="109">
        <f t="shared" si="3"/>
        <v>25000</v>
      </c>
      <c r="H30" s="107">
        <f t="shared" si="2"/>
        <v>3.0674846625766871E-2</v>
      </c>
      <c r="I30" s="110">
        <v>2032</v>
      </c>
    </row>
    <row r="31" spans="1:9" x14ac:dyDescent="0.3">
      <c r="A31" s="105">
        <v>42979</v>
      </c>
      <c r="B31" s="116">
        <v>845000</v>
      </c>
      <c r="C31" s="109">
        <f t="shared" si="0"/>
        <v>20000</v>
      </c>
      <c r="D31" s="107">
        <f t="shared" si="1"/>
        <v>2.4242424242424242E-2</v>
      </c>
      <c r="E31" s="184">
        <v>1651</v>
      </c>
      <c r="F31" s="114">
        <v>850000</v>
      </c>
      <c r="G31" s="109">
        <f t="shared" si="3"/>
        <v>10000</v>
      </c>
      <c r="H31" s="107">
        <f t="shared" si="2"/>
        <v>1.1904761904761904E-2</v>
      </c>
      <c r="I31" s="110">
        <v>1829</v>
      </c>
    </row>
    <row r="32" spans="1:9" x14ac:dyDescent="0.3">
      <c r="A32" s="105">
        <v>43009</v>
      </c>
      <c r="B32" s="116">
        <v>850000</v>
      </c>
      <c r="C32" s="109">
        <f t="shared" si="0"/>
        <v>-18000</v>
      </c>
      <c r="D32" s="107">
        <f t="shared" si="1"/>
        <v>-2.0737327188940093E-2</v>
      </c>
      <c r="E32" s="184">
        <v>1691</v>
      </c>
      <c r="F32" s="114">
        <v>850000</v>
      </c>
      <c r="G32" s="109">
        <f t="shared" si="3"/>
        <v>5000</v>
      </c>
      <c r="H32" s="107">
        <f t="shared" si="2"/>
        <v>5.9171597633136093E-3</v>
      </c>
      <c r="I32" s="110">
        <v>1902</v>
      </c>
    </row>
    <row r="33" spans="1:9" x14ac:dyDescent="0.3">
      <c r="A33" s="105">
        <v>43040</v>
      </c>
      <c r="B33" s="116">
        <v>880000</v>
      </c>
      <c r="C33" s="109">
        <f t="shared" si="0"/>
        <v>28000</v>
      </c>
      <c r="D33" s="107">
        <f t="shared" si="1"/>
        <v>3.2863849765258218E-2</v>
      </c>
      <c r="E33" s="184">
        <v>1963</v>
      </c>
      <c r="F33" s="114">
        <v>891500</v>
      </c>
      <c r="G33" s="109">
        <f t="shared" si="3"/>
        <v>31500</v>
      </c>
      <c r="H33" s="107">
        <f t="shared" si="2"/>
        <v>3.6627906976744187E-2</v>
      </c>
      <c r="I33" s="110">
        <v>2334</v>
      </c>
    </row>
    <row r="34" spans="1:9" x14ac:dyDescent="0.3">
      <c r="A34" s="105">
        <v>43070</v>
      </c>
      <c r="B34" s="116">
        <v>820000</v>
      </c>
      <c r="C34" s="109">
        <f t="shared" si="0"/>
        <v>-20000</v>
      </c>
      <c r="D34" s="107">
        <f t="shared" si="1"/>
        <v>-2.3809523809523808E-2</v>
      </c>
      <c r="E34" s="184">
        <v>1765</v>
      </c>
      <c r="F34" s="114">
        <v>850000</v>
      </c>
      <c r="G34" s="109">
        <f t="shared" si="3"/>
        <v>10000</v>
      </c>
      <c r="H34" s="107">
        <f t="shared" si="2"/>
        <v>1.1904761904761904E-2</v>
      </c>
      <c r="I34" s="110">
        <v>1831</v>
      </c>
    </row>
    <row r="35" spans="1:9" x14ac:dyDescent="0.3">
      <c r="A35" s="105">
        <v>43101</v>
      </c>
      <c r="B35" s="116">
        <v>820000</v>
      </c>
      <c r="C35" s="109">
        <f t="shared" si="0"/>
        <v>15000</v>
      </c>
      <c r="D35" s="107">
        <f t="shared" si="1"/>
        <v>1.8633540372670808E-2</v>
      </c>
      <c r="E35" s="184">
        <v>1185</v>
      </c>
      <c r="F35" s="114">
        <v>815000</v>
      </c>
      <c r="G35" s="109">
        <f t="shared" si="3"/>
        <v>10000</v>
      </c>
      <c r="H35" s="107">
        <f t="shared" si="2"/>
        <v>1.2422360248447204E-2</v>
      </c>
      <c r="I35" s="110">
        <v>1259</v>
      </c>
    </row>
    <row r="36" spans="1:9" x14ac:dyDescent="0.3">
      <c r="A36" s="105">
        <v>43132</v>
      </c>
      <c r="B36" s="116">
        <v>858000</v>
      </c>
      <c r="C36" s="109">
        <f t="shared" si="0"/>
        <v>58000</v>
      </c>
      <c r="D36" s="107">
        <f t="shared" si="1"/>
        <v>7.2499999999999995E-2</v>
      </c>
      <c r="E36" s="184">
        <v>1654</v>
      </c>
      <c r="F36" s="114">
        <v>850000</v>
      </c>
      <c r="G36" s="109">
        <f t="shared" si="3"/>
        <v>20000</v>
      </c>
      <c r="H36" s="107">
        <f t="shared" si="2"/>
        <v>2.4096385542168676E-2</v>
      </c>
      <c r="I36" s="110">
        <v>1922</v>
      </c>
    </row>
    <row r="37" spans="1:9" x14ac:dyDescent="0.3">
      <c r="A37" s="105">
        <v>43160</v>
      </c>
      <c r="B37" s="116">
        <v>880000</v>
      </c>
      <c r="C37" s="109">
        <f t="shared" si="0"/>
        <v>-10000</v>
      </c>
      <c r="D37" s="107">
        <f t="shared" si="1"/>
        <v>-1.1235955056179775E-2</v>
      </c>
      <c r="E37" s="184">
        <v>2451</v>
      </c>
      <c r="F37" s="114">
        <v>867750</v>
      </c>
      <c r="G37" s="109">
        <f t="shared" si="3"/>
        <v>-2250</v>
      </c>
      <c r="H37" s="107">
        <f t="shared" si="2"/>
        <v>-2.5862068965517241E-3</v>
      </c>
      <c r="I37" s="110">
        <v>2630</v>
      </c>
    </row>
    <row r="38" spans="1:9" x14ac:dyDescent="0.3">
      <c r="A38" s="105">
        <v>43191</v>
      </c>
      <c r="B38" s="116">
        <v>850000</v>
      </c>
      <c r="C38" s="109">
        <f t="shared" si="0"/>
        <v>-4500</v>
      </c>
      <c r="D38" s="107">
        <f t="shared" si="1"/>
        <v>-5.2662375658279695E-3</v>
      </c>
      <c r="E38" s="184">
        <v>1921</v>
      </c>
      <c r="F38" s="114">
        <v>852679</v>
      </c>
      <c r="G38" s="109">
        <f t="shared" si="3"/>
        <v>2679</v>
      </c>
      <c r="H38" s="107">
        <f t="shared" si="2"/>
        <v>3.151764705882353E-3</v>
      </c>
      <c r="I38" s="110">
        <v>2190</v>
      </c>
    </row>
    <row r="39" spans="1:9" x14ac:dyDescent="0.3">
      <c r="A39" s="105">
        <v>43221</v>
      </c>
      <c r="B39" s="116">
        <v>852000</v>
      </c>
      <c r="C39" s="109">
        <f t="shared" si="0"/>
        <v>-13000</v>
      </c>
      <c r="D39" s="107">
        <f t="shared" si="1"/>
        <v>-1.5028901734104046E-2</v>
      </c>
      <c r="E39" s="184">
        <v>2462</v>
      </c>
      <c r="F39" s="114">
        <v>859000</v>
      </c>
      <c r="G39" s="109">
        <f t="shared" ref="G39:G70" si="4">F39-F27</f>
        <v>-6000</v>
      </c>
      <c r="H39" s="107">
        <f t="shared" si="2"/>
        <v>-6.9364161849710983E-3</v>
      </c>
      <c r="I39" s="110">
        <v>2387</v>
      </c>
    </row>
    <row r="40" spans="1:9" x14ac:dyDescent="0.3">
      <c r="A40" s="105">
        <v>43252</v>
      </c>
      <c r="B40" s="116">
        <v>850000</v>
      </c>
      <c r="C40" s="109">
        <f t="shared" si="0"/>
        <v>-500</v>
      </c>
      <c r="D40" s="107">
        <f t="shared" si="1"/>
        <v>-5.8788947677836567E-4</v>
      </c>
      <c r="E40" s="184">
        <v>1879</v>
      </c>
      <c r="F40" s="114">
        <v>841750</v>
      </c>
      <c r="G40" s="109">
        <f t="shared" si="4"/>
        <v>-3250</v>
      </c>
      <c r="H40" s="107">
        <f t="shared" ref="H40:H75" si="5">G40/F28</f>
        <v>-3.8461538461538464E-3</v>
      </c>
      <c r="I40" s="110">
        <v>2070</v>
      </c>
    </row>
    <row r="41" spans="1:9" x14ac:dyDescent="0.3">
      <c r="A41" s="105">
        <v>43282</v>
      </c>
      <c r="B41" s="116">
        <v>835000</v>
      </c>
      <c r="C41" s="109">
        <f t="shared" si="0"/>
        <v>5000</v>
      </c>
      <c r="D41" s="107">
        <f t="shared" si="1"/>
        <v>6.024096385542169E-3</v>
      </c>
      <c r="E41" s="184">
        <v>1777</v>
      </c>
      <c r="F41" s="114">
        <v>845000</v>
      </c>
      <c r="G41" s="109">
        <f t="shared" si="4"/>
        <v>-5000</v>
      </c>
      <c r="H41" s="107">
        <f t="shared" si="5"/>
        <v>-5.8823529411764705E-3</v>
      </c>
      <c r="I41" s="110">
        <v>1937</v>
      </c>
    </row>
    <row r="42" spans="1:9" x14ac:dyDescent="0.3">
      <c r="A42" s="105">
        <v>43313</v>
      </c>
      <c r="B42" s="116">
        <v>852000</v>
      </c>
      <c r="C42" s="109">
        <f t="shared" si="0"/>
        <v>12000</v>
      </c>
      <c r="D42" s="107">
        <f t="shared" si="1"/>
        <v>1.4285714285714285E-2</v>
      </c>
      <c r="E42" s="184">
        <v>1837</v>
      </c>
      <c r="F42" s="114">
        <v>850000</v>
      </c>
      <c r="G42" s="109">
        <f t="shared" si="4"/>
        <v>10000</v>
      </c>
      <c r="H42" s="107">
        <f t="shared" si="5"/>
        <v>1.1904761904761904E-2</v>
      </c>
      <c r="I42" s="110">
        <v>1984</v>
      </c>
    </row>
    <row r="43" spans="1:9" x14ac:dyDescent="0.3">
      <c r="A43" s="105">
        <v>43344</v>
      </c>
      <c r="B43" s="116">
        <v>850000</v>
      </c>
      <c r="C43" s="109">
        <f t="shared" si="0"/>
        <v>5000</v>
      </c>
      <c r="D43" s="107">
        <f t="shared" si="1"/>
        <v>5.9171597633136093E-3</v>
      </c>
      <c r="E43" s="184">
        <v>1715</v>
      </c>
      <c r="F43" s="114">
        <v>842750</v>
      </c>
      <c r="G43" s="109">
        <f t="shared" si="4"/>
        <v>-7250</v>
      </c>
      <c r="H43" s="107">
        <f t="shared" si="5"/>
        <v>-8.5294117647058826E-3</v>
      </c>
      <c r="I43" s="110">
        <v>2028</v>
      </c>
    </row>
    <row r="44" spans="1:9" x14ac:dyDescent="0.3">
      <c r="A44" s="105">
        <v>43374</v>
      </c>
      <c r="B44" s="116">
        <v>865000</v>
      </c>
      <c r="C44" s="109">
        <f t="shared" si="0"/>
        <v>15000</v>
      </c>
      <c r="D44" s="107">
        <f t="shared" si="1"/>
        <v>1.7647058823529412E-2</v>
      </c>
      <c r="E44" s="184">
        <v>2028</v>
      </c>
      <c r="F44" s="114">
        <v>853750</v>
      </c>
      <c r="G44" s="109">
        <f t="shared" si="4"/>
        <v>3750</v>
      </c>
      <c r="H44" s="107">
        <f t="shared" si="5"/>
        <v>4.4117647058823529E-3</v>
      </c>
      <c r="I44" s="110">
        <v>2362</v>
      </c>
    </row>
    <row r="45" spans="1:9" x14ac:dyDescent="0.3">
      <c r="A45" s="105">
        <v>43405</v>
      </c>
      <c r="B45" s="116">
        <v>867000</v>
      </c>
      <c r="C45" s="109">
        <f t="shared" si="0"/>
        <v>-13000</v>
      </c>
      <c r="D45" s="107">
        <f t="shared" si="1"/>
        <v>-1.4772727272727272E-2</v>
      </c>
      <c r="E45" s="184">
        <v>2148</v>
      </c>
      <c r="F45" s="114">
        <v>858000</v>
      </c>
      <c r="G45" s="109">
        <f t="shared" si="4"/>
        <v>-33500</v>
      </c>
      <c r="H45" s="107">
        <f t="shared" si="5"/>
        <v>-3.757711721817162E-2</v>
      </c>
      <c r="I45" s="110">
        <v>2211</v>
      </c>
    </row>
    <row r="46" spans="1:9" x14ac:dyDescent="0.3">
      <c r="A46" s="105">
        <v>43435</v>
      </c>
      <c r="B46" s="116">
        <v>862000</v>
      </c>
      <c r="C46" s="109">
        <f t="shared" ref="C46:C76" si="6">B46-B34</f>
        <v>42000</v>
      </c>
      <c r="D46" s="107">
        <f t="shared" ref="D46:D76" si="7">C46/B34</f>
        <v>5.1219512195121948E-2</v>
      </c>
      <c r="E46" s="184">
        <v>1412</v>
      </c>
      <c r="F46" s="114">
        <v>850000</v>
      </c>
      <c r="G46" s="109">
        <f>F46-F34</f>
        <v>0</v>
      </c>
      <c r="H46" s="107">
        <f t="shared" si="5"/>
        <v>0</v>
      </c>
      <c r="I46" s="110">
        <v>1551</v>
      </c>
    </row>
    <row r="47" spans="1:9" x14ac:dyDescent="0.3">
      <c r="A47" s="105">
        <v>43466</v>
      </c>
      <c r="B47" s="116">
        <v>800000</v>
      </c>
      <c r="C47" s="109">
        <f t="shared" si="6"/>
        <v>-20000</v>
      </c>
      <c r="D47" s="107">
        <f t="shared" si="7"/>
        <v>-2.4390243902439025E-2</v>
      </c>
      <c r="E47" s="184">
        <v>1180</v>
      </c>
      <c r="F47" s="114">
        <v>790000</v>
      </c>
      <c r="G47" s="109">
        <f>F47-F35</f>
        <v>-25000</v>
      </c>
      <c r="H47" s="107">
        <f t="shared" si="5"/>
        <v>-3.0674846625766871E-2</v>
      </c>
      <c r="I47" s="110">
        <v>1040</v>
      </c>
    </row>
    <row r="48" spans="1:9" x14ac:dyDescent="0.3">
      <c r="A48" s="105">
        <v>43497</v>
      </c>
      <c r="B48" s="116">
        <v>850000</v>
      </c>
      <c r="C48" s="109">
        <f t="shared" si="6"/>
        <v>-8000</v>
      </c>
      <c r="D48" s="107">
        <f t="shared" si="7"/>
        <v>-9.324009324009324E-3</v>
      </c>
      <c r="E48" s="184">
        <v>1390</v>
      </c>
      <c r="F48" s="114">
        <v>850000</v>
      </c>
      <c r="G48" s="109">
        <f t="shared" si="4"/>
        <v>0</v>
      </c>
      <c r="H48" s="107">
        <f t="shared" si="5"/>
        <v>0</v>
      </c>
      <c r="I48" s="110">
        <v>1779</v>
      </c>
    </row>
    <row r="49" spans="1:9" x14ac:dyDescent="0.3">
      <c r="A49" s="105">
        <v>43525</v>
      </c>
      <c r="B49" s="116">
        <v>856000</v>
      </c>
      <c r="C49" s="109">
        <f t="shared" si="6"/>
        <v>-24000</v>
      </c>
      <c r="D49" s="107">
        <f t="shared" si="7"/>
        <v>-2.7272727272727271E-2</v>
      </c>
      <c r="E49" s="184">
        <v>2083</v>
      </c>
      <c r="F49" s="114">
        <v>855000</v>
      </c>
      <c r="G49" s="109">
        <f t="shared" si="4"/>
        <v>-12750</v>
      </c>
      <c r="H49" s="107">
        <f t="shared" si="5"/>
        <v>-1.4693171996542784E-2</v>
      </c>
      <c r="I49" s="110">
        <v>2246</v>
      </c>
    </row>
    <row r="50" spans="1:9" x14ac:dyDescent="0.3">
      <c r="A50" s="105">
        <v>43556</v>
      </c>
      <c r="B50" s="116">
        <v>850000</v>
      </c>
      <c r="C50" s="109">
        <f t="shared" si="6"/>
        <v>0</v>
      </c>
      <c r="D50" s="107">
        <f t="shared" si="7"/>
        <v>0</v>
      </c>
      <c r="E50" s="184">
        <v>1725</v>
      </c>
      <c r="F50" s="114">
        <v>845000</v>
      </c>
      <c r="G50" s="109">
        <f t="shared" si="4"/>
        <v>-7679</v>
      </c>
      <c r="H50" s="107">
        <f t="shared" si="5"/>
        <v>-9.0057336934532221E-3</v>
      </c>
      <c r="I50" s="110">
        <v>1972</v>
      </c>
    </row>
    <row r="51" spans="1:9" x14ac:dyDescent="0.3">
      <c r="A51" s="105">
        <v>43586</v>
      </c>
      <c r="B51" s="116">
        <v>860000</v>
      </c>
      <c r="C51" s="109">
        <f t="shared" si="6"/>
        <v>8000</v>
      </c>
      <c r="D51" s="107">
        <f t="shared" si="7"/>
        <v>9.3896713615023476E-3</v>
      </c>
      <c r="E51" s="184">
        <v>2013</v>
      </c>
      <c r="F51" s="114">
        <v>848000</v>
      </c>
      <c r="G51" s="109">
        <f t="shared" si="4"/>
        <v>-11000</v>
      </c>
      <c r="H51" s="107">
        <f t="shared" si="5"/>
        <v>-1.2805587892898719E-2</v>
      </c>
      <c r="I51" s="110">
        <v>2227</v>
      </c>
    </row>
    <row r="52" spans="1:9" x14ac:dyDescent="0.3">
      <c r="A52" s="105">
        <v>43617</v>
      </c>
      <c r="B52" s="116">
        <v>850000</v>
      </c>
      <c r="C52" s="109">
        <f t="shared" si="6"/>
        <v>0</v>
      </c>
      <c r="D52" s="107">
        <f t="shared" si="7"/>
        <v>0</v>
      </c>
      <c r="E52" s="184">
        <v>1878</v>
      </c>
      <c r="F52" s="114">
        <v>845000</v>
      </c>
      <c r="G52" s="109">
        <f t="shared" si="4"/>
        <v>3250</v>
      </c>
      <c r="H52" s="107">
        <f t="shared" si="5"/>
        <v>3.8610038610038611E-3</v>
      </c>
      <c r="I52" s="110">
        <v>2061</v>
      </c>
    </row>
    <row r="53" spans="1:9" x14ac:dyDescent="0.3">
      <c r="A53" s="105">
        <v>43647</v>
      </c>
      <c r="B53" s="116">
        <v>830000</v>
      </c>
      <c r="C53" s="109">
        <f t="shared" si="6"/>
        <v>-5000</v>
      </c>
      <c r="D53" s="107">
        <f t="shared" si="7"/>
        <v>-5.9880239520958087E-3</v>
      </c>
      <c r="E53" s="184">
        <v>1992</v>
      </c>
      <c r="F53" s="114">
        <v>830000</v>
      </c>
      <c r="G53" s="109">
        <f t="shared" si="4"/>
        <v>-15000</v>
      </c>
      <c r="H53" s="107">
        <f t="shared" si="5"/>
        <v>-1.7751479289940829E-2</v>
      </c>
      <c r="I53" s="110">
        <v>2217</v>
      </c>
    </row>
    <row r="54" spans="1:9" x14ac:dyDescent="0.3">
      <c r="A54" s="105">
        <v>43678</v>
      </c>
      <c r="B54" s="116">
        <v>820000</v>
      </c>
      <c r="C54" s="109">
        <f t="shared" si="6"/>
        <v>-32000</v>
      </c>
      <c r="D54" s="107">
        <f t="shared" si="7"/>
        <v>-3.7558685446009391E-2</v>
      </c>
      <c r="E54" s="184">
        <v>1812</v>
      </c>
      <c r="F54" s="114">
        <v>805000</v>
      </c>
      <c r="G54" s="109">
        <f t="shared" si="4"/>
        <v>-45000</v>
      </c>
      <c r="H54" s="107">
        <f t="shared" si="5"/>
        <v>-5.2941176470588235E-2</v>
      </c>
      <c r="I54" s="110">
        <v>2178</v>
      </c>
    </row>
    <row r="55" spans="1:9" x14ac:dyDescent="0.3">
      <c r="A55" s="105">
        <v>43709</v>
      </c>
      <c r="B55" s="116">
        <v>848000</v>
      </c>
      <c r="C55" s="109">
        <f t="shared" si="6"/>
        <v>-2000</v>
      </c>
      <c r="D55" s="107">
        <f t="shared" si="7"/>
        <v>-2.352941176470588E-3</v>
      </c>
      <c r="E55" s="184">
        <v>1867</v>
      </c>
      <c r="F55" s="114">
        <v>838000</v>
      </c>
      <c r="G55" s="109">
        <f t="shared" si="4"/>
        <v>-4750</v>
      </c>
      <c r="H55" s="107">
        <f t="shared" si="5"/>
        <v>-5.6363097003856426E-3</v>
      </c>
      <c r="I55" s="110">
        <v>2279</v>
      </c>
    </row>
    <row r="56" spans="1:9" x14ac:dyDescent="0.3">
      <c r="A56" s="105">
        <v>43739</v>
      </c>
      <c r="B56" s="116">
        <v>868000</v>
      </c>
      <c r="C56" s="109">
        <f t="shared" si="6"/>
        <v>3000</v>
      </c>
      <c r="D56" s="107">
        <f t="shared" si="7"/>
        <v>3.4682080924855491E-3</v>
      </c>
      <c r="E56" s="184">
        <v>2081</v>
      </c>
      <c r="F56" s="114">
        <v>858000</v>
      </c>
      <c r="G56" s="109">
        <f t="shared" si="4"/>
        <v>4250</v>
      </c>
      <c r="H56" s="107">
        <f t="shared" si="5"/>
        <v>4.9780380673499266E-3</v>
      </c>
      <c r="I56" s="110">
        <v>2528</v>
      </c>
    </row>
    <row r="57" spans="1:9" x14ac:dyDescent="0.3">
      <c r="A57" s="105">
        <v>43770</v>
      </c>
      <c r="B57" s="116">
        <v>885000</v>
      </c>
      <c r="C57" s="109">
        <f t="shared" si="6"/>
        <v>18000</v>
      </c>
      <c r="D57" s="107">
        <f t="shared" si="7"/>
        <v>2.0761245674740483E-2</v>
      </c>
      <c r="E57" s="184">
        <v>2422</v>
      </c>
      <c r="F57" s="114">
        <v>865000</v>
      </c>
      <c r="G57" s="109">
        <f t="shared" si="4"/>
        <v>7000</v>
      </c>
      <c r="H57" s="107">
        <f t="shared" si="5"/>
        <v>8.1585081585081581E-3</v>
      </c>
      <c r="I57" s="110">
        <v>2977</v>
      </c>
    </row>
    <row r="58" spans="1:9" x14ac:dyDescent="0.3">
      <c r="A58" s="105">
        <v>43800</v>
      </c>
      <c r="B58" s="116">
        <v>890000</v>
      </c>
      <c r="C58" s="109">
        <f t="shared" si="6"/>
        <v>28000</v>
      </c>
      <c r="D58" s="107">
        <f t="shared" si="7"/>
        <v>3.248259860788863E-2</v>
      </c>
      <c r="E58" s="184">
        <v>1939</v>
      </c>
      <c r="F58" s="114">
        <v>875423.5</v>
      </c>
      <c r="G58" s="109">
        <f t="shared" si="4"/>
        <v>25423.5</v>
      </c>
      <c r="H58" s="107">
        <f t="shared" si="5"/>
        <v>2.9909999999999999E-2</v>
      </c>
      <c r="I58" s="110">
        <v>2188</v>
      </c>
    </row>
    <row r="59" spans="1:9" x14ac:dyDescent="0.3">
      <c r="A59" s="105">
        <v>43831</v>
      </c>
      <c r="B59" s="116">
        <v>872000</v>
      </c>
      <c r="C59" s="109">
        <f t="shared" si="6"/>
        <v>72000</v>
      </c>
      <c r="D59" s="107">
        <f t="shared" si="7"/>
        <v>0.09</v>
      </c>
      <c r="E59" s="184">
        <v>1359</v>
      </c>
      <c r="F59" s="114">
        <v>820000</v>
      </c>
      <c r="G59" s="109">
        <f t="shared" si="4"/>
        <v>30000</v>
      </c>
      <c r="H59" s="107">
        <f t="shared" si="5"/>
        <v>3.7974683544303799E-2</v>
      </c>
      <c r="I59" s="110">
        <v>1415</v>
      </c>
    </row>
    <row r="60" spans="1:9" x14ac:dyDescent="0.3">
      <c r="A60" s="105">
        <v>43862</v>
      </c>
      <c r="B60" s="116">
        <v>885000</v>
      </c>
      <c r="C60" s="109">
        <f t="shared" si="6"/>
        <v>35000</v>
      </c>
      <c r="D60" s="107">
        <f t="shared" si="7"/>
        <v>4.1176470588235294E-2</v>
      </c>
      <c r="E60" s="184">
        <v>2061</v>
      </c>
      <c r="F60" s="114">
        <v>892300</v>
      </c>
      <c r="G60" s="109">
        <f t="shared" si="4"/>
        <v>42300</v>
      </c>
      <c r="H60" s="107">
        <f t="shared" si="5"/>
        <v>4.976470588235294E-2</v>
      </c>
      <c r="I60" s="110">
        <v>2833</v>
      </c>
    </row>
    <row r="61" spans="1:9" x14ac:dyDescent="0.3">
      <c r="A61" s="105">
        <v>43891</v>
      </c>
      <c r="B61" s="116">
        <v>950000</v>
      </c>
      <c r="C61" s="109">
        <f t="shared" si="6"/>
        <v>94000</v>
      </c>
      <c r="D61" s="107">
        <f t="shared" si="7"/>
        <v>0.10981308411214953</v>
      </c>
      <c r="E61" s="184">
        <v>2583</v>
      </c>
      <c r="F61" s="114">
        <v>928000</v>
      </c>
      <c r="G61" s="109">
        <f t="shared" si="4"/>
        <v>73000</v>
      </c>
      <c r="H61" s="107">
        <f t="shared" si="5"/>
        <v>8.5380116959064334E-2</v>
      </c>
      <c r="I61" s="110">
        <v>2523</v>
      </c>
    </row>
    <row r="62" spans="1:9" x14ac:dyDescent="0.3">
      <c r="A62" s="105">
        <v>43922</v>
      </c>
      <c r="B62" s="116">
        <v>925000</v>
      </c>
      <c r="C62" s="109">
        <f t="shared" si="6"/>
        <v>75000</v>
      </c>
      <c r="D62" s="107">
        <f t="shared" si="7"/>
        <v>8.8235294117647065E-2</v>
      </c>
      <c r="E62" s="184">
        <v>569</v>
      </c>
      <c r="F62" s="114">
        <v>875000</v>
      </c>
      <c r="G62" s="109">
        <f t="shared" si="4"/>
        <v>30000</v>
      </c>
      <c r="H62" s="107">
        <f t="shared" si="5"/>
        <v>3.5502958579881658E-2</v>
      </c>
      <c r="I62" s="110">
        <v>472</v>
      </c>
    </row>
    <row r="63" spans="1:9" x14ac:dyDescent="0.3">
      <c r="A63" s="105">
        <v>43952</v>
      </c>
      <c r="B63" s="116">
        <v>910000</v>
      </c>
      <c r="C63" s="109">
        <f t="shared" si="6"/>
        <v>50000</v>
      </c>
      <c r="D63" s="107">
        <f t="shared" si="7"/>
        <v>5.8139534883720929E-2</v>
      </c>
      <c r="E63" s="184">
        <v>1185</v>
      </c>
      <c r="F63" s="114">
        <v>879000</v>
      </c>
      <c r="G63" s="109">
        <f t="shared" si="4"/>
        <v>31000</v>
      </c>
      <c r="H63" s="107">
        <f t="shared" si="5"/>
        <v>3.6556603773584904E-2</v>
      </c>
      <c r="I63" s="110">
        <v>2002</v>
      </c>
    </row>
    <row r="64" spans="1:9" x14ac:dyDescent="0.3">
      <c r="A64" s="105">
        <v>43983</v>
      </c>
      <c r="B64" s="116">
        <v>928000</v>
      </c>
      <c r="C64" s="109">
        <f t="shared" si="6"/>
        <v>78000</v>
      </c>
      <c r="D64" s="107">
        <f t="shared" si="7"/>
        <v>9.1764705882352943E-2</v>
      </c>
      <c r="E64" s="184">
        <v>2114</v>
      </c>
      <c r="F64" s="114">
        <v>896000</v>
      </c>
      <c r="G64" s="109">
        <f t="shared" si="4"/>
        <v>51000</v>
      </c>
      <c r="H64" s="107">
        <f t="shared" si="5"/>
        <v>6.0355029585798817E-2</v>
      </c>
      <c r="I64" s="110">
        <v>2914</v>
      </c>
    </row>
    <row r="65" spans="1:9" x14ac:dyDescent="0.3">
      <c r="A65" s="105">
        <v>44013</v>
      </c>
      <c r="B65" s="116">
        <v>920000</v>
      </c>
      <c r="C65" s="109">
        <f t="shared" si="6"/>
        <v>90000</v>
      </c>
      <c r="D65" s="107">
        <f t="shared" si="7"/>
        <v>0.10843373493975904</v>
      </c>
      <c r="E65" s="184">
        <v>2708</v>
      </c>
      <c r="F65" s="114">
        <v>902000</v>
      </c>
      <c r="G65" s="109">
        <f t="shared" si="4"/>
        <v>72000</v>
      </c>
      <c r="H65" s="107">
        <f t="shared" si="5"/>
        <v>8.6746987951807228E-2</v>
      </c>
      <c r="I65" s="110">
        <v>3196</v>
      </c>
    </row>
    <row r="66" spans="1:9" x14ac:dyDescent="0.3">
      <c r="A66" s="105">
        <v>44044</v>
      </c>
      <c r="B66" s="116">
        <v>950000</v>
      </c>
      <c r="C66" s="109">
        <f t="shared" si="6"/>
        <v>130000</v>
      </c>
      <c r="D66" s="107">
        <f t="shared" si="7"/>
        <v>0.15853658536585366</v>
      </c>
      <c r="E66" s="184">
        <v>2689</v>
      </c>
      <c r="F66" s="114">
        <v>930000</v>
      </c>
      <c r="G66" s="109">
        <f t="shared" si="4"/>
        <v>125000</v>
      </c>
      <c r="H66" s="107">
        <f t="shared" si="5"/>
        <v>0.15527950310559005</v>
      </c>
      <c r="I66" s="110">
        <v>3179</v>
      </c>
    </row>
    <row r="67" spans="1:9" x14ac:dyDescent="0.3">
      <c r="A67" s="105">
        <v>44075</v>
      </c>
      <c r="B67" s="116">
        <v>955000</v>
      </c>
      <c r="C67" s="109">
        <f t="shared" si="6"/>
        <v>107000</v>
      </c>
      <c r="D67" s="107">
        <f t="shared" si="7"/>
        <v>0.12617924528301888</v>
      </c>
      <c r="E67" s="184">
        <v>2996</v>
      </c>
      <c r="F67" s="114">
        <v>939000</v>
      </c>
      <c r="G67" s="109">
        <f t="shared" si="4"/>
        <v>101000</v>
      </c>
      <c r="H67" s="107">
        <f t="shared" si="5"/>
        <v>0.12052505966587113</v>
      </c>
      <c r="I67" s="110">
        <v>3747</v>
      </c>
    </row>
    <row r="68" spans="1:9" x14ac:dyDescent="0.3">
      <c r="A68" s="105">
        <v>44105</v>
      </c>
      <c r="B68" s="116">
        <v>1000000</v>
      </c>
      <c r="C68" s="109">
        <f t="shared" si="6"/>
        <v>132000</v>
      </c>
      <c r="D68" s="107">
        <f t="shared" si="7"/>
        <v>0.15207373271889402</v>
      </c>
      <c r="E68" s="184">
        <v>3234</v>
      </c>
      <c r="F68" s="114">
        <v>945000</v>
      </c>
      <c r="G68" s="109">
        <f t="shared" si="4"/>
        <v>87000</v>
      </c>
      <c r="H68" s="107">
        <f t="shared" si="5"/>
        <v>0.10139860139860139</v>
      </c>
      <c r="I68" s="110">
        <v>4342</v>
      </c>
    </row>
    <row r="69" spans="1:9" x14ac:dyDescent="0.3">
      <c r="A69" s="105">
        <v>44136</v>
      </c>
      <c r="B69" s="116">
        <v>1030000</v>
      </c>
      <c r="C69" s="109">
        <f t="shared" si="6"/>
        <v>145000</v>
      </c>
      <c r="D69" s="107">
        <f t="shared" si="7"/>
        <v>0.16384180790960451</v>
      </c>
      <c r="E69" s="184">
        <v>3857</v>
      </c>
      <c r="F69" s="114">
        <v>975000</v>
      </c>
      <c r="G69" s="109">
        <f t="shared" si="4"/>
        <v>110000</v>
      </c>
      <c r="H69" s="107">
        <f t="shared" si="5"/>
        <v>0.12716763005780346</v>
      </c>
      <c r="I69" s="110">
        <v>4794</v>
      </c>
    </row>
    <row r="70" spans="1:9" x14ac:dyDescent="0.3">
      <c r="A70" s="105">
        <v>44166</v>
      </c>
      <c r="B70" s="116">
        <v>1040000</v>
      </c>
      <c r="C70" s="109">
        <f t="shared" si="6"/>
        <v>150000</v>
      </c>
      <c r="D70" s="107">
        <f t="shared" si="7"/>
        <v>0.16853932584269662</v>
      </c>
      <c r="E70" s="184">
        <v>3525</v>
      </c>
      <c r="F70" s="114">
        <v>982500</v>
      </c>
      <c r="G70" s="109">
        <f t="shared" si="4"/>
        <v>107076.5</v>
      </c>
      <c r="H70" s="107">
        <f t="shared" si="5"/>
        <v>0.12231394290877501</v>
      </c>
      <c r="I70" s="110">
        <v>3998</v>
      </c>
    </row>
    <row r="71" spans="1:9" x14ac:dyDescent="0.3">
      <c r="A71" s="105">
        <v>44197</v>
      </c>
      <c r="B71" s="116">
        <v>1000000</v>
      </c>
      <c r="C71" s="109">
        <f t="shared" si="6"/>
        <v>128000</v>
      </c>
      <c r="D71" s="107">
        <f t="shared" si="7"/>
        <v>0.14678899082568808</v>
      </c>
      <c r="E71" s="184">
        <v>1951</v>
      </c>
      <c r="F71" s="114">
        <v>970000</v>
      </c>
      <c r="G71" s="109">
        <f t="shared" ref="G71:G76" si="8">F71-F59</f>
        <v>150000</v>
      </c>
      <c r="H71" s="107">
        <f t="shared" si="5"/>
        <v>0.18292682926829268</v>
      </c>
      <c r="I71" s="110">
        <v>2258</v>
      </c>
    </row>
    <row r="72" spans="1:9" x14ac:dyDescent="0.3">
      <c r="A72" s="105">
        <v>44228</v>
      </c>
      <c r="B72" s="116">
        <v>1100000</v>
      </c>
      <c r="C72" s="109">
        <f t="shared" si="6"/>
        <v>215000</v>
      </c>
      <c r="D72" s="107">
        <f t="shared" si="7"/>
        <v>0.24293785310734464</v>
      </c>
      <c r="E72" s="184">
        <v>2912</v>
      </c>
      <c r="F72" s="114">
        <v>1024000</v>
      </c>
      <c r="G72" s="109">
        <f t="shared" si="8"/>
        <v>131700</v>
      </c>
      <c r="H72" s="107">
        <f t="shared" si="5"/>
        <v>0.14759609996637901</v>
      </c>
      <c r="I72" s="110">
        <v>3860</v>
      </c>
    </row>
    <row r="73" spans="1:9" x14ac:dyDescent="0.3">
      <c r="A73" s="105">
        <v>44256</v>
      </c>
      <c r="B73" s="116">
        <v>1120000</v>
      </c>
      <c r="C73" s="109">
        <f t="shared" si="6"/>
        <v>170000</v>
      </c>
      <c r="D73" s="107">
        <f t="shared" si="7"/>
        <v>0.17894736842105263</v>
      </c>
      <c r="E73" s="184">
        <v>4013</v>
      </c>
      <c r="F73" s="114">
        <v>1060000</v>
      </c>
      <c r="G73" s="109">
        <f t="shared" si="8"/>
        <v>132000</v>
      </c>
      <c r="H73" s="107">
        <f t="shared" si="5"/>
        <v>0.14224137931034483</v>
      </c>
      <c r="I73" s="110">
        <v>4354</v>
      </c>
    </row>
    <row r="74" spans="1:9" x14ac:dyDescent="0.3">
      <c r="A74" s="105">
        <v>44287</v>
      </c>
      <c r="B74" s="116">
        <v>1125000</v>
      </c>
      <c r="C74" s="109">
        <f t="shared" si="6"/>
        <v>200000</v>
      </c>
      <c r="D74" s="107">
        <f t="shared" si="7"/>
        <v>0.21621621621621623</v>
      </c>
      <c r="E74" s="184">
        <v>2682</v>
      </c>
      <c r="F74" s="114">
        <v>1067000</v>
      </c>
      <c r="G74" s="109">
        <f t="shared" si="8"/>
        <v>192000</v>
      </c>
      <c r="H74" s="107">
        <f t="shared" si="5"/>
        <v>0.21942857142857142</v>
      </c>
      <c r="I74" s="110">
        <v>3108</v>
      </c>
    </row>
    <row r="75" spans="1:9" x14ac:dyDescent="0.3">
      <c r="A75" s="105">
        <v>44317</v>
      </c>
      <c r="B75" s="116">
        <v>1148000</v>
      </c>
      <c r="C75" s="109">
        <f t="shared" si="6"/>
        <v>238000</v>
      </c>
      <c r="D75" s="107">
        <f t="shared" si="7"/>
        <v>0.26153846153846155</v>
      </c>
      <c r="E75" s="184">
        <v>2834</v>
      </c>
      <c r="F75" s="114">
        <v>1100000</v>
      </c>
      <c r="G75" s="109">
        <f t="shared" si="8"/>
        <v>221000</v>
      </c>
      <c r="H75" s="107">
        <f t="shared" si="5"/>
        <v>0.25142207053469851</v>
      </c>
      <c r="I75" s="110">
        <v>3439</v>
      </c>
    </row>
    <row r="76" spans="1:9" x14ac:dyDescent="0.3">
      <c r="A76" s="105">
        <v>44348</v>
      </c>
      <c r="B76" s="116">
        <v>1150000</v>
      </c>
      <c r="C76" s="109">
        <f t="shared" si="6"/>
        <v>222000</v>
      </c>
      <c r="D76" s="107">
        <f t="shared" si="7"/>
        <v>0.23922413793103448</v>
      </c>
      <c r="E76" s="184">
        <v>2853</v>
      </c>
      <c r="F76" s="114">
        <v>1100000</v>
      </c>
      <c r="G76" s="109">
        <f t="shared" si="8"/>
        <v>204000</v>
      </c>
      <c r="H76" s="107">
        <f t="shared" ref="H76:H86" si="9">G76/F64</f>
        <v>0.22767857142857142</v>
      </c>
      <c r="I76" s="110">
        <v>3159</v>
      </c>
    </row>
    <row r="77" spans="1:9" x14ac:dyDescent="0.3">
      <c r="A77" s="105">
        <v>44378</v>
      </c>
      <c r="B77" s="116">
        <v>1175000</v>
      </c>
      <c r="C77" s="109">
        <f t="shared" ref="C77:C88" si="10">B77-B65</f>
        <v>255000</v>
      </c>
      <c r="D77" s="107">
        <f t="shared" ref="D77:D88" si="11">C77/B65</f>
        <v>0.27717391304347827</v>
      </c>
      <c r="E77" s="184">
        <v>2767</v>
      </c>
      <c r="F77" s="114">
        <v>1130000</v>
      </c>
      <c r="G77" s="109">
        <f t="shared" ref="G77:G86" si="12">F77-F65</f>
        <v>228000</v>
      </c>
      <c r="H77" s="107">
        <f t="shared" si="9"/>
        <v>0.25277161862527714</v>
      </c>
      <c r="I77" s="110">
        <v>3301</v>
      </c>
    </row>
    <row r="78" spans="1:9" x14ac:dyDescent="0.3">
      <c r="A78" s="105">
        <v>44409</v>
      </c>
      <c r="B78" s="116">
        <v>1200000</v>
      </c>
      <c r="C78" s="109">
        <f t="shared" si="10"/>
        <v>250000</v>
      </c>
      <c r="D78" s="107">
        <f t="shared" si="11"/>
        <v>0.26315789473684209</v>
      </c>
      <c r="E78" s="184">
        <v>2418</v>
      </c>
      <c r="F78" s="114">
        <v>1150000</v>
      </c>
      <c r="G78" s="109">
        <f t="shared" si="12"/>
        <v>220000</v>
      </c>
      <c r="H78" s="107">
        <f t="shared" si="9"/>
        <v>0.23655913978494625</v>
      </c>
      <c r="I78" s="110">
        <v>2473</v>
      </c>
    </row>
    <row r="79" spans="1:9" x14ac:dyDescent="0.3">
      <c r="A79" s="105">
        <v>44440</v>
      </c>
      <c r="B79" s="116">
        <v>1150000</v>
      </c>
      <c r="C79" s="109">
        <f t="shared" si="10"/>
        <v>195000</v>
      </c>
      <c r="D79" s="107">
        <f t="shared" si="11"/>
        <v>0.20418848167539266</v>
      </c>
      <c r="E79" s="184">
        <v>1410</v>
      </c>
      <c r="F79" s="114">
        <v>1096500</v>
      </c>
      <c r="G79" s="109">
        <f t="shared" si="12"/>
        <v>157500</v>
      </c>
      <c r="H79" s="107">
        <f t="shared" si="9"/>
        <v>0.16773162939297126</v>
      </c>
      <c r="I79" s="110">
        <v>1498</v>
      </c>
    </row>
    <row r="80" spans="1:9" x14ac:dyDescent="0.3">
      <c r="A80" s="105">
        <v>44470</v>
      </c>
      <c r="B80" s="116">
        <v>1250000</v>
      </c>
      <c r="C80" s="109">
        <f t="shared" si="10"/>
        <v>250000</v>
      </c>
      <c r="D80" s="107">
        <f t="shared" si="11"/>
        <v>0.25</v>
      </c>
      <c r="E80" s="184">
        <v>2688</v>
      </c>
      <c r="F80" s="114">
        <v>1239130</v>
      </c>
      <c r="G80" s="109">
        <f t="shared" si="12"/>
        <v>294130</v>
      </c>
      <c r="H80" s="107">
        <f t="shared" si="9"/>
        <v>0.31124867724867727</v>
      </c>
      <c r="I80" s="110">
        <v>3499</v>
      </c>
    </row>
    <row r="81" spans="1:9" x14ac:dyDescent="0.3">
      <c r="A81" s="105">
        <v>44501</v>
      </c>
      <c r="B81" s="116">
        <v>1300000</v>
      </c>
      <c r="C81" s="109">
        <f t="shared" si="10"/>
        <v>270000</v>
      </c>
      <c r="D81" s="107">
        <f t="shared" si="11"/>
        <v>0.26213592233009708</v>
      </c>
      <c r="E81" s="184">
        <v>3182</v>
      </c>
      <c r="F81" s="114">
        <v>1275000</v>
      </c>
      <c r="G81" s="109">
        <f t="shared" si="12"/>
        <v>300000</v>
      </c>
      <c r="H81" s="107">
        <f t="shared" si="9"/>
        <v>0.30769230769230771</v>
      </c>
      <c r="I81" s="110">
        <v>3490</v>
      </c>
    </row>
    <row r="82" spans="1:9" x14ac:dyDescent="0.3">
      <c r="A82" s="105">
        <v>44531</v>
      </c>
      <c r="B82" s="116">
        <v>1290000</v>
      </c>
      <c r="C82" s="109">
        <f t="shared" si="10"/>
        <v>250000</v>
      </c>
      <c r="D82" s="107">
        <f t="shared" si="11"/>
        <v>0.24038461538461539</v>
      </c>
      <c r="E82" s="184">
        <v>2411</v>
      </c>
      <c r="F82" s="114">
        <v>1235000</v>
      </c>
      <c r="G82" s="109">
        <f t="shared" si="12"/>
        <v>252500</v>
      </c>
      <c r="H82" s="107">
        <f t="shared" si="9"/>
        <v>0.25699745547073793</v>
      </c>
      <c r="I82" s="110">
        <v>2582</v>
      </c>
    </row>
    <row r="83" spans="1:9" x14ac:dyDescent="0.3">
      <c r="A83" s="105">
        <v>44562</v>
      </c>
      <c r="B83" s="116">
        <v>1200000</v>
      </c>
      <c r="C83" s="109">
        <f t="shared" si="10"/>
        <v>200000</v>
      </c>
      <c r="D83" s="107">
        <f t="shared" si="11"/>
        <v>0.2</v>
      </c>
      <c r="E83" s="184">
        <v>1346</v>
      </c>
      <c r="F83" s="114">
        <v>1137500</v>
      </c>
      <c r="G83" s="109">
        <f t="shared" si="12"/>
        <v>167500</v>
      </c>
      <c r="H83" s="107">
        <f t="shared" si="9"/>
        <v>0.17268041237113402</v>
      </c>
      <c r="I83" s="110">
        <v>1128</v>
      </c>
    </row>
    <row r="84" spans="1:9" x14ac:dyDescent="0.3">
      <c r="A84" s="105">
        <v>44593</v>
      </c>
      <c r="B84" s="116">
        <v>1190000</v>
      </c>
      <c r="C84" s="109">
        <f t="shared" si="10"/>
        <v>90000</v>
      </c>
      <c r="D84" s="107">
        <f t="shared" si="11"/>
        <v>8.1818181818181818E-2</v>
      </c>
      <c r="E84" s="184">
        <v>1789</v>
      </c>
      <c r="F84" s="114">
        <v>1188000</v>
      </c>
      <c r="G84" s="109">
        <f t="shared" si="12"/>
        <v>164000</v>
      </c>
      <c r="H84" s="107">
        <f t="shared" si="9"/>
        <v>0.16015625</v>
      </c>
      <c r="I84" s="110">
        <v>2025</v>
      </c>
    </row>
    <row r="85" spans="1:9" x14ac:dyDescent="0.3">
      <c r="A85" s="105">
        <v>44621</v>
      </c>
      <c r="B85" s="116">
        <v>1200000</v>
      </c>
      <c r="C85" s="109">
        <f t="shared" si="10"/>
        <v>80000</v>
      </c>
      <c r="D85" s="107">
        <f t="shared" si="11"/>
        <v>7.1428571428571425E-2</v>
      </c>
      <c r="E85" s="184">
        <v>2412</v>
      </c>
      <c r="F85" s="114">
        <v>1191000</v>
      </c>
      <c r="G85" s="109">
        <f t="shared" si="12"/>
        <v>131000</v>
      </c>
      <c r="H85" s="107">
        <f t="shared" si="9"/>
        <v>0.12358490566037736</v>
      </c>
      <c r="I85" s="110">
        <v>2428</v>
      </c>
    </row>
    <row r="86" spans="1:9" x14ac:dyDescent="0.3">
      <c r="A86" s="105">
        <v>44652</v>
      </c>
      <c r="B86" s="116">
        <v>1170000</v>
      </c>
      <c r="C86" s="109">
        <f t="shared" si="10"/>
        <v>45000</v>
      </c>
      <c r="D86" s="107">
        <f t="shared" si="11"/>
        <v>0.04</v>
      </c>
      <c r="E86" s="184">
        <v>1634</v>
      </c>
      <c r="F86" s="114">
        <v>1175000</v>
      </c>
      <c r="G86" s="109">
        <f t="shared" si="12"/>
        <v>108000</v>
      </c>
      <c r="H86" s="107">
        <f t="shared" si="9"/>
        <v>0.10121836925960637</v>
      </c>
      <c r="I86" s="110">
        <v>1916</v>
      </c>
    </row>
    <row r="87" spans="1:9" x14ac:dyDescent="0.3">
      <c r="A87" s="105">
        <v>44682</v>
      </c>
      <c r="B87" s="116">
        <v>1125000</v>
      </c>
      <c r="C87" s="109">
        <f t="shared" si="10"/>
        <v>-23000</v>
      </c>
      <c r="D87" s="107">
        <f t="shared" si="11"/>
        <v>-2.0034843205574911E-2</v>
      </c>
      <c r="E87" s="184">
        <v>1872</v>
      </c>
      <c r="F87" s="114">
        <v>1120000</v>
      </c>
      <c r="G87" s="109">
        <f t="shared" ref="G87:G94" si="13">F87-F75</f>
        <v>20000</v>
      </c>
      <c r="H87" s="107">
        <f t="shared" ref="H87:H94" si="14">G87/F75</f>
        <v>1.8181818181818181E-2</v>
      </c>
      <c r="I87" s="110">
        <v>1840</v>
      </c>
    </row>
    <row r="88" spans="1:9" x14ac:dyDescent="0.3">
      <c r="A88" s="105">
        <v>44713</v>
      </c>
      <c r="B88" s="116">
        <v>1156000</v>
      </c>
      <c r="C88" s="109">
        <f t="shared" si="10"/>
        <v>6000</v>
      </c>
      <c r="D88" s="107">
        <f t="shared" si="11"/>
        <v>5.2173913043478265E-3</v>
      </c>
      <c r="E88" s="184">
        <v>1709</v>
      </c>
      <c r="F88" s="114">
        <v>1106000</v>
      </c>
      <c r="G88" s="109">
        <f t="shared" si="13"/>
        <v>6000</v>
      </c>
      <c r="H88" s="107">
        <f t="shared" si="14"/>
        <v>5.454545454545455E-3</v>
      </c>
      <c r="I88" s="110">
        <v>1593</v>
      </c>
    </row>
    <row r="89" spans="1:9" x14ac:dyDescent="0.3">
      <c r="A89" s="105">
        <v>44743</v>
      </c>
      <c r="B89" s="116">
        <v>1100000</v>
      </c>
      <c r="C89" s="109">
        <f t="shared" ref="C89" si="15">B89-B77</f>
        <v>-75000</v>
      </c>
      <c r="D89" s="107">
        <f t="shared" ref="D89" si="16">C89/B77</f>
        <v>-6.3829787234042548E-2</v>
      </c>
      <c r="E89" s="184">
        <v>1485</v>
      </c>
      <c r="F89" s="114">
        <v>1069500</v>
      </c>
      <c r="G89" s="109">
        <f t="shared" si="13"/>
        <v>-60500</v>
      </c>
      <c r="H89" s="107">
        <f t="shared" si="14"/>
        <v>-5.353982300884956E-2</v>
      </c>
      <c r="I89" s="110">
        <v>1632</v>
      </c>
    </row>
    <row r="90" spans="1:9" x14ac:dyDescent="0.3">
      <c r="A90" s="105">
        <v>44774</v>
      </c>
      <c r="B90" s="116">
        <v>1100000</v>
      </c>
      <c r="C90" s="109">
        <f t="shared" ref="C90" si="17">B90-B78</f>
        <v>-100000</v>
      </c>
      <c r="D90" s="107">
        <f t="shared" ref="D90" si="18">C90/B78</f>
        <v>-8.3333333333333329E-2</v>
      </c>
      <c r="E90" s="184">
        <v>1539</v>
      </c>
      <c r="F90" s="114">
        <v>1065000</v>
      </c>
      <c r="G90" s="109">
        <f t="shared" si="13"/>
        <v>-85000</v>
      </c>
      <c r="H90" s="107">
        <f t="shared" si="14"/>
        <v>-7.3913043478260873E-2</v>
      </c>
      <c r="I90" s="110">
        <v>1689</v>
      </c>
    </row>
    <row r="91" spans="1:9" x14ac:dyDescent="0.3">
      <c r="A91" s="105">
        <v>44805</v>
      </c>
      <c r="B91" s="116">
        <v>1038000</v>
      </c>
      <c r="C91" s="109">
        <f t="shared" ref="C91" si="19">B91-B79</f>
        <v>-112000</v>
      </c>
      <c r="D91" s="107">
        <f t="shared" ref="D91" si="20">C91/B79</f>
        <v>-9.7391304347826085E-2</v>
      </c>
      <c r="E91" s="184">
        <v>1700</v>
      </c>
      <c r="F91" s="114">
        <v>1070000</v>
      </c>
      <c r="G91" s="109">
        <f t="shared" si="13"/>
        <v>-26500</v>
      </c>
      <c r="H91" s="107">
        <f t="shared" si="14"/>
        <v>-2.4167806657546739E-2</v>
      </c>
      <c r="I91" s="110">
        <v>1685</v>
      </c>
    </row>
    <row r="92" spans="1:9" x14ac:dyDescent="0.3">
      <c r="A92" s="105">
        <v>44835</v>
      </c>
      <c r="B92" s="116">
        <v>1082000</v>
      </c>
      <c r="C92" s="109">
        <f t="shared" ref="C92" si="21">B92-B80</f>
        <v>-168000</v>
      </c>
      <c r="D92" s="107">
        <f t="shared" ref="D92" si="22">C92/B80</f>
        <v>-0.13439999999999999</v>
      </c>
      <c r="E92" s="184">
        <v>1632</v>
      </c>
      <c r="F92" s="114">
        <v>1065000</v>
      </c>
      <c r="G92" s="109">
        <f t="shared" si="13"/>
        <v>-174130</v>
      </c>
      <c r="H92" s="107">
        <f t="shared" si="14"/>
        <v>-0.14052601421965411</v>
      </c>
      <c r="I92" s="110">
        <v>1689</v>
      </c>
    </row>
    <row r="93" spans="1:9" x14ac:dyDescent="0.3">
      <c r="A93" s="105">
        <v>44866</v>
      </c>
      <c r="B93" s="116">
        <v>1060000</v>
      </c>
      <c r="C93" s="109">
        <f t="shared" ref="C93:C94" si="23">B93-B81</f>
        <v>-240000</v>
      </c>
      <c r="D93" s="107">
        <f t="shared" ref="D93:D94" si="24">C93/B81</f>
        <v>-0.18461538461538463</v>
      </c>
      <c r="E93" s="184">
        <v>1847</v>
      </c>
      <c r="F93" s="114">
        <v>1048000</v>
      </c>
      <c r="G93" s="109">
        <f t="shared" si="13"/>
        <v>-227000</v>
      </c>
      <c r="H93" s="107">
        <f t="shared" si="14"/>
        <v>-0.17803921568627451</v>
      </c>
      <c r="I93" s="110">
        <v>1906</v>
      </c>
    </row>
    <row r="94" spans="1:9" x14ac:dyDescent="0.3">
      <c r="A94" s="105">
        <v>44896</v>
      </c>
      <c r="B94" s="116">
        <v>1045000</v>
      </c>
      <c r="C94" s="109">
        <f t="shared" si="23"/>
        <v>-245000</v>
      </c>
      <c r="D94" s="107">
        <f t="shared" si="24"/>
        <v>-0.18992248062015504</v>
      </c>
      <c r="E94" s="184">
        <v>1372</v>
      </c>
      <c r="F94" s="114">
        <v>1000000</v>
      </c>
      <c r="G94" s="109">
        <f t="shared" si="13"/>
        <v>-235000</v>
      </c>
      <c r="H94" s="107">
        <f t="shared" si="14"/>
        <v>-0.19028340080971659</v>
      </c>
      <c r="I94" s="110">
        <v>1301</v>
      </c>
    </row>
    <row r="95" spans="1:9" x14ac:dyDescent="0.3">
      <c r="A95" s="105">
        <v>44927</v>
      </c>
      <c r="B95" s="116">
        <v>943000</v>
      </c>
      <c r="C95" s="109">
        <f t="shared" ref="C95" si="25">B95-B83</f>
        <v>-257000</v>
      </c>
      <c r="D95" s="107">
        <f t="shared" ref="D95" si="26">C95/B83</f>
        <v>-0.21416666666666667</v>
      </c>
      <c r="E95" s="184">
        <v>961</v>
      </c>
      <c r="F95" s="114">
        <v>950000</v>
      </c>
      <c r="G95" s="109">
        <f t="shared" ref="G95" si="27">F95-F83</f>
        <v>-187500</v>
      </c>
      <c r="H95" s="107">
        <f t="shared" ref="H95" si="28">G95/F83</f>
        <v>-0.16483516483516483</v>
      </c>
      <c r="I95" s="110">
        <v>864</v>
      </c>
    </row>
    <row r="96" spans="1:9" x14ac:dyDescent="0.3">
      <c r="A96" s="105">
        <v>44958</v>
      </c>
      <c r="B96" s="116">
        <v>1005000</v>
      </c>
      <c r="C96" s="109">
        <f t="shared" ref="C96" si="29">B96-B84</f>
        <v>-185000</v>
      </c>
      <c r="D96" s="107">
        <f t="shared" ref="D96" si="30">C96/B84</f>
        <v>-0.15546218487394958</v>
      </c>
      <c r="E96" s="184">
        <v>1102</v>
      </c>
      <c r="F96" s="114">
        <v>1000000</v>
      </c>
      <c r="G96" s="109">
        <f t="shared" ref="G96" si="31">F96-F84</f>
        <v>-188000</v>
      </c>
      <c r="H96" s="107">
        <f t="shared" ref="H96" si="32">G96/F84</f>
        <v>-0.15824915824915825</v>
      </c>
      <c r="I96" s="110">
        <v>1470</v>
      </c>
    </row>
    <row r="97" spans="1:10" x14ac:dyDescent="0.3">
      <c r="A97" s="105">
        <v>44986</v>
      </c>
      <c r="B97" s="116">
        <v>1000000</v>
      </c>
      <c r="C97" s="109">
        <f t="shared" ref="C97" si="33">B97-B85</f>
        <v>-200000</v>
      </c>
      <c r="D97" s="107">
        <f t="shared" ref="D97" si="34">C97/B85</f>
        <v>-0.16666666666666666</v>
      </c>
      <c r="E97" s="184">
        <v>1890</v>
      </c>
      <c r="F97" s="114">
        <v>1000000</v>
      </c>
      <c r="G97" s="109">
        <f t="shared" ref="G97" si="35">F97-F85</f>
        <v>-191000</v>
      </c>
      <c r="H97" s="107">
        <f t="shared" ref="H97" si="36">G97/F85</f>
        <v>-0.16036943744752308</v>
      </c>
      <c r="I97" s="110">
        <v>2034</v>
      </c>
    </row>
    <row r="98" spans="1:10" x14ac:dyDescent="0.3">
      <c r="A98" s="105">
        <v>45017</v>
      </c>
      <c r="B98" s="116">
        <v>990000</v>
      </c>
      <c r="C98" s="109">
        <f t="shared" ref="C98" si="37">B98-B86</f>
        <v>-180000</v>
      </c>
      <c r="D98" s="107">
        <f t="shared" ref="D98" si="38">C98/B86</f>
        <v>-0.15384615384615385</v>
      </c>
      <c r="E98" s="184">
        <v>1306</v>
      </c>
      <c r="F98" s="114">
        <v>985000</v>
      </c>
      <c r="G98" s="109">
        <f t="shared" ref="G98" si="39">F98-F86</f>
        <v>-190000</v>
      </c>
      <c r="H98" s="107">
        <f t="shared" ref="H98" si="40">G98/F86</f>
        <v>-0.16170212765957448</v>
      </c>
      <c r="I98" s="110">
        <v>1679</v>
      </c>
    </row>
    <row r="99" spans="1:10" x14ac:dyDescent="0.3">
      <c r="A99" s="105">
        <v>45047</v>
      </c>
      <c r="B99" s="116">
        <v>991888</v>
      </c>
      <c r="C99" s="109">
        <f t="shared" ref="C99" si="41">B99-B87</f>
        <v>-133112</v>
      </c>
      <c r="D99" s="107">
        <f t="shared" ref="D99" si="42">C99/B87</f>
        <v>-0.11832177777777778</v>
      </c>
      <c r="E99" s="184">
        <v>1834</v>
      </c>
      <c r="F99" s="114">
        <v>999000</v>
      </c>
      <c r="G99" s="109">
        <f t="shared" ref="G99" si="43">F99-F87</f>
        <v>-121000</v>
      </c>
      <c r="H99" s="107">
        <f t="shared" ref="H99" si="44">G99/F87</f>
        <v>-0.10803571428571429</v>
      </c>
      <c r="I99" s="110">
        <v>2129</v>
      </c>
    </row>
    <row r="100" spans="1:10" x14ac:dyDescent="0.3">
      <c r="A100" s="105">
        <v>45078</v>
      </c>
      <c r="B100" s="116">
        <v>1000000</v>
      </c>
      <c r="C100" s="109">
        <f t="shared" ref="C100" si="45">B100-B88</f>
        <v>-156000</v>
      </c>
      <c r="D100" s="107">
        <f t="shared" ref="D100" si="46">C100/B88</f>
        <v>-0.13494809688581316</v>
      </c>
      <c r="E100" s="184">
        <v>1945</v>
      </c>
      <c r="F100" s="114">
        <v>983500</v>
      </c>
      <c r="G100" s="109">
        <f t="shared" ref="G100" si="47">F100-F88</f>
        <v>-122500</v>
      </c>
      <c r="H100" s="107">
        <f t="shared" ref="H100" si="48">G100/F88</f>
        <v>-0.11075949367088607</v>
      </c>
      <c r="I100" s="110">
        <v>2154</v>
      </c>
    </row>
    <row r="101" spans="1:10" x14ac:dyDescent="0.3">
      <c r="A101" s="105">
        <v>45108</v>
      </c>
      <c r="B101" s="116">
        <v>990000</v>
      </c>
      <c r="C101" s="109">
        <f t="shared" ref="C101:C102" si="49">B101-B89</f>
        <v>-110000</v>
      </c>
      <c r="D101" s="107">
        <f t="shared" ref="D101:D102" si="50">C101/B89</f>
        <v>-0.1</v>
      </c>
      <c r="E101" s="184">
        <v>1695</v>
      </c>
      <c r="F101" s="114">
        <v>995000</v>
      </c>
      <c r="G101" s="109">
        <f t="shared" ref="G101:G102" si="51">F101-F89</f>
        <v>-74500</v>
      </c>
      <c r="H101" s="107">
        <f t="shared" ref="H101:H102" si="52">G101/F89</f>
        <v>-6.9658719027582985E-2</v>
      </c>
      <c r="I101" s="110">
        <v>1959</v>
      </c>
    </row>
    <row r="102" spans="1:10" x14ac:dyDescent="0.3">
      <c r="A102" s="105">
        <v>45139</v>
      </c>
      <c r="B102" s="116">
        <v>1000500</v>
      </c>
      <c r="C102" s="109">
        <f t="shared" si="49"/>
        <v>-99500</v>
      </c>
      <c r="D102" s="107">
        <f t="shared" si="50"/>
        <v>-9.0454545454545454E-2</v>
      </c>
      <c r="E102" s="184">
        <v>1868</v>
      </c>
      <c r="F102" s="114">
        <v>985000</v>
      </c>
      <c r="G102" s="109">
        <f t="shared" si="51"/>
        <v>-80000</v>
      </c>
      <c r="H102" s="107">
        <f t="shared" si="52"/>
        <v>-7.5117370892018781E-2</v>
      </c>
      <c r="I102" s="110">
        <v>2144</v>
      </c>
    </row>
    <row r="103" spans="1:10" x14ac:dyDescent="0.3">
      <c r="A103" s="105">
        <v>45170</v>
      </c>
      <c r="B103" s="116">
        <v>1022500</v>
      </c>
      <c r="C103" s="109">
        <f t="shared" ref="C103" si="53">B103-B91</f>
        <v>-15500</v>
      </c>
      <c r="D103" s="107">
        <f t="shared" ref="D103" si="54">C103/B91</f>
        <v>-1.4932562620423893E-2</v>
      </c>
      <c r="E103" s="184">
        <v>2013</v>
      </c>
      <c r="F103" s="114">
        <v>1000000</v>
      </c>
      <c r="G103" s="109">
        <f t="shared" ref="G103" si="55">F103-F91</f>
        <v>-70000</v>
      </c>
      <c r="H103" s="107">
        <f t="shared" ref="H103" si="56">G103/F91</f>
        <v>-6.5420560747663545E-2</v>
      </c>
      <c r="I103" s="110">
        <v>2070</v>
      </c>
    </row>
    <row r="104" spans="1:10" x14ac:dyDescent="0.3">
      <c r="A104" s="105">
        <v>45200</v>
      </c>
      <c r="B104" s="116">
        <v>1045000</v>
      </c>
      <c r="C104" s="109">
        <f t="shared" ref="C104" si="57">B104-B92</f>
        <v>-37000</v>
      </c>
      <c r="D104" s="107">
        <f t="shared" ref="D104" si="58">C104/B92</f>
        <v>-3.4195933456561925E-2</v>
      </c>
      <c r="E104" s="184">
        <v>1830</v>
      </c>
      <c r="F104" s="114">
        <v>981000</v>
      </c>
      <c r="G104" s="109">
        <f t="shared" ref="G104" si="59">F104-F92</f>
        <v>-84000</v>
      </c>
      <c r="H104" s="107">
        <f t="shared" ref="H104" si="60">G104/F92</f>
        <v>-7.8873239436619724E-2</v>
      </c>
      <c r="I104" s="110">
        <v>2224</v>
      </c>
    </row>
    <row r="105" spans="1:10" x14ac:dyDescent="0.3">
      <c r="A105" s="105">
        <v>45231</v>
      </c>
      <c r="B105" s="116">
        <v>1055000</v>
      </c>
      <c r="C105" s="109">
        <f t="shared" ref="C105" si="61">B105-B93</f>
        <v>-5000</v>
      </c>
      <c r="D105" s="107">
        <f t="shared" ref="D105" si="62">C105/B93</f>
        <v>-4.7169811320754715E-3</v>
      </c>
      <c r="E105" s="184">
        <v>2092</v>
      </c>
      <c r="F105" s="114">
        <v>1045000</v>
      </c>
      <c r="G105" s="109">
        <f t="shared" ref="G105" si="63">F105-F93</f>
        <v>-3000</v>
      </c>
      <c r="H105" s="107">
        <f t="shared" ref="H105" si="64">G105/F93</f>
        <v>-2.8625954198473282E-3</v>
      </c>
      <c r="I105" s="110">
        <v>2506</v>
      </c>
    </row>
    <row r="106" spans="1:10" x14ac:dyDescent="0.3">
      <c r="A106" s="105">
        <v>45261</v>
      </c>
      <c r="B106" s="116">
        <v>1045000</v>
      </c>
      <c r="C106" s="109">
        <f>B106-B94</f>
        <v>0</v>
      </c>
      <c r="D106" s="107">
        <f t="shared" ref="D106" si="65">C106/B94</f>
        <v>0</v>
      </c>
      <c r="E106" s="184">
        <v>1545</v>
      </c>
      <c r="F106" s="114">
        <v>1015000</v>
      </c>
      <c r="G106" s="109">
        <f t="shared" ref="G106" si="66">F106-F94</f>
        <v>15000</v>
      </c>
      <c r="H106" s="107">
        <f t="shared" ref="H106" si="67">G106/F94</f>
        <v>1.4999999999999999E-2</v>
      </c>
      <c r="I106" s="181">
        <v>1626</v>
      </c>
      <c r="J106" s="103"/>
    </row>
    <row r="107" spans="1:10" x14ac:dyDescent="0.3">
      <c r="A107" s="105">
        <v>45292</v>
      </c>
      <c r="B107" s="116">
        <v>977000</v>
      </c>
      <c r="C107" s="109">
        <f t="shared" ref="C107" si="68">B107-B95</f>
        <v>34000</v>
      </c>
      <c r="D107" s="107">
        <f t="shared" ref="D107" si="69">C107/B95</f>
        <v>3.6055143160127257E-2</v>
      </c>
      <c r="E107" s="184">
        <v>849</v>
      </c>
      <c r="F107" s="114">
        <v>950000</v>
      </c>
      <c r="G107" s="109">
        <f t="shared" ref="G107:G112" si="70">F107-F95</f>
        <v>0</v>
      </c>
      <c r="H107" s="107">
        <f t="shared" ref="H107:H112" si="71">G107/F95</f>
        <v>0</v>
      </c>
      <c r="I107" s="181">
        <v>1107</v>
      </c>
      <c r="J107" s="103"/>
    </row>
    <row r="108" spans="1:10" x14ac:dyDescent="0.3">
      <c r="A108" s="105">
        <v>45323</v>
      </c>
      <c r="B108" s="116">
        <v>1020000</v>
      </c>
      <c r="C108" s="109">
        <f t="shared" ref="C108" si="72">B108-B96</f>
        <v>15000</v>
      </c>
      <c r="D108" s="107">
        <f t="shared" ref="D108" si="73">C108/B96</f>
        <v>1.4925373134328358E-2</v>
      </c>
      <c r="E108" s="184">
        <v>1819</v>
      </c>
      <c r="F108" s="114">
        <v>1030000</v>
      </c>
      <c r="G108" s="109">
        <f t="shared" si="70"/>
        <v>30000</v>
      </c>
      <c r="H108" s="107">
        <f t="shared" si="71"/>
        <v>0.03</v>
      </c>
      <c r="I108" s="181">
        <v>2075</v>
      </c>
      <c r="J108" s="103"/>
    </row>
    <row r="109" spans="1:10" x14ac:dyDescent="0.3">
      <c r="A109" s="105">
        <v>45352</v>
      </c>
      <c r="B109" s="116">
        <v>1070000</v>
      </c>
      <c r="C109" s="109">
        <f t="shared" ref="C109" si="74">B109-B97</f>
        <v>70000</v>
      </c>
      <c r="D109" s="107">
        <f t="shared" ref="D109" si="75">C109/B97</f>
        <v>7.0000000000000007E-2</v>
      </c>
      <c r="E109" s="184">
        <v>2136</v>
      </c>
      <c r="F109" s="114">
        <v>1050000</v>
      </c>
      <c r="G109" s="109">
        <f t="shared" si="70"/>
        <v>50000</v>
      </c>
      <c r="H109" s="107">
        <f t="shared" si="71"/>
        <v>0.05</v>
      </c>
      <c r="I109" s="181">
        <v>2339</v>
      </c>
      <c r="J109" s="103"/>
    </row>
    <row r="110" spans="1:10" x14ac:dyDescent="0.3">
      <c r="A110" s="105">
        <v>45383</v>
      </c>
      <c r="B110" s="116">
        <v>1042000</v>
      </c>
      <c r="C110" s="109">
        <f t="shared" ref="C110" si="76">B110-B98</f>
        <v>52000</v>
      </c>
      <c r="D110" s="107">
        <f t="shared" ref="D110" si="77">C110/B98</f>
        <v>5.2525252525252523E-2</v>
      </c>
      <c r="E110" s="184">
        <v>1848</v>
      </c>
      <c r="F110" s="114">
        <v>999999</v>
      </c>
      <c r="G110" s="109">
        <f t="shared" si="70"/>
        <v>14999</v>
      </c>
      <c r="H110" s="107">
        <f t="shared" si="71"/>
        <v>1.5227411167512691E-2</v>
      </c>
      <c r="I110" s="181">
        <v>1961</v>
      </c>
      <c r="J110" s="103"/>
    </row>
    <row r="111" spans="1:10" x14ac:dyDescent="0.3">
      <c r="A111" s="105">
        <v>45413</v>
      </c>
      <c r="B111" s="116">
        <v>1010000</v>
      </c>
      <c r="C111" s="109">
        <f t="shared" ref="C111" si="78">B111-B99</f>
        <v>18112</v>
      </c>
      <c r="D111" s="107">
        <f t="shared" ref="D111" si="79">C111/B99</f>
        <v>1.8260126143274241E-2</v>
      </c>
      <c r="E111" s="184">
        <v>1986</v>
      </c>
      <c r="F111" s="114">
        <v>1015000</v>
      </c>
      <c r="G111" s="109">
        <f t="shared" si="70"/>
        <v>16000</v>
      </c>
      <c r="H111" s="107">
        <f t="shared" si="71"/>
        <v>1.6016016016016016E-2</v>
      </c>
      <c r="I111" s="181">
        <v>2076</v>
      </c>
      <c r="J111" s="103"/>
    </row>
    <row r="112" spans="1:10" ht="13" x14ac:dyDescent="0.3">
      <c r="A112" s="105">
        <v>45444</v>
      </c>
      <c r="B112" s="116">
        <v>1025000</v>
      </c>
      <c r="C112" s="109">
        <f t="shared" ref="C112" si="80">B112-B100</f>
        <v>25000</v>
      </c>
      <c r="D112" s="107">
        <f t="shared" ref="D112" si="81">C112/B100</f>
        <v>2.5000000000000001E-2</v>
      </c>
      <c r="E112" s="184">
        <v>1506</v>
      </c>
      <c r="F112" s="114">
        <v>960750</v>
      </c>
      <c r="G112" s="109">
        <f t="shared" si="70"/>
        <v>-22750</v>
      </c>
      <c r="H112" s="107">
        <f t="shared" si="71"/>
        <v>-2.3131672597864767E-2</v>
      </c>
      <c r="I112" s="181">
        <v>1684</v>
      </c>
      <c r="J112"/>
    </row>
    <row r="113" spans="1:10" ht="13" x14ac:dyDescent="0.3">
      <c r="A113" s="105">
        <v>45474</v>
      </c>
      <c r="B113" s="116">
        <v>950000</v>
      </c>
      <c r="C113" s="109">
        <f t="shared" ref="C113:C118" si="82">B113-B101</f>
        <v>-40000</v>
      </c>
      <c r="D113" s="107">
        <f t="shared" ref="D113:D118" si="83">C113/B101</f>
        <v>-4.0404040404040407E-2</v>
      </c>
      <c r="E113" s="184">
        <v>1908</v>
      </c>
      <c r="F113" s="114">
        <v>950000</v>
      </c>
      <c r="G113" s="109">
        <f t="shared" ref="G113:G118" si="84">F113-F101</f>
        <v>-45000</v>
      </c>
      <c r="H113" s="107">
        <f t="shared" ref="H113:H118" si="85">G113/F101</f>
        <v>-4.5226130653266333E-2</v>
      </c>
      <c r="I113" s="181">
        <v>2131</v>
      </c>
      <c r="J113"/>
    </row>
    <row r="114" spans="1:10" ht="13" x14ac:dyDescent="0.3">
      <c r="A114" s="105">
        <v>45505</v>
      </c>
      <c r="B114" s="116">
        <v>952000</v>
      </c>
      <c r="C114" s="109">
        <f t="shared" si="82"/>
        <v>-48500</v>
      </c>
      <c r="D114" s="107">
        <f t="shared" si="83"/>
        <v>-4.847576211894053E-2</v>
      </c>
      <c r="E114" s="184">
        <v>1985</v>
      </c>
      <c r="F114" s="114">
        <v>960000</v>
      </c>
      <c r="G114" s="109">
        <f t="shared" si="84"/>
        <v>-25000</v>
      </c>
      <c r="H114" s="107">
        <f t="shared" si="85"/>
        <v>-2.5380710659898477E-2</v>
      </c>
      <c r="I114" s="181">
        <v>2305</v>
      </c>
      <c r="J114"/>
    </row>
    <row r="115" spans="1:10" ht="13" x14ac:dyDescent="0.3">
      <c r="A115" s="105">
        <v>45536</v>
      </c>
      <c r="B115" s="116">
        <v>970000</v>
      </c>
      <c r="C115" s="109">
        <f t="shared" si="82"/>
        <v>-52500</v>
      </c>
      <c r="D115" s="107">
        <f t="shared" si="83"/>
        <v>-5.1344743276283619E-2</v>
      </c>
      <c r="E115" s="184">
        <v>1980</v>
      </c>
      <c r="F115" s="114">
        <v>955000</v>
      </c>
      <c r="G115" s="109">
        <f t="shared" si="84"/>
        <v>-45000</v>
      </c>
      <c r="H115" s="107">
        <f t="shared" si="85"/>
        <v>-4.4999999999999998E-2</v>
      </c>
      <c r="I115" s="181">
        <v>2300</v>
      </c>
      <c r="J115"/>
    </row>
    <row r="116" spans="1:10" ht="13" x14ac:dyDescent="0.3">
      <c r="A116" s="105">
        <v>45566</v>
      </c>
      <c r="B116" s="116">
        <v>997000</v>
      </c>
      <c r="C116" s="109">
        <f t="shared" si="82"/>
        <v>-48000</v>
      </c>
      <c r="D116" s="107">
        <f t="shared" si="83"/>
        <v>-4.5933014354066985E-2</v>
      </c>
      <c r="E116" s="184">
        <v>2290</v>
      </c>
      <c r="F116" s="114">
        <v>990000</v>
      </c>
      <c r="G116" s="109">
        <f t="shared" si="84"/>
        <v>9000</v>
      </c>
      <c r="H116" s="107">
        <f t="shared" si="85"/>
        <v>9.1743119266055051E-3</v>
      </c>
      <c r="I116" s="181">
        <v>2567</v>
      </c>
      <c r="J116"/>
    </row>
    <row r="117" spans="1:10" ht="13" x14ac:dyDescent="0.3">
      <c r="A117" s="105">
        <v>45597</v>
      </c>
      <c r="B117" s="116">
        <v>1027000</v>
      </c>
      <c r="C117" s="109">
        <f t="shared" si="82"/>
        <v>-28000</v>
      </c>
      <c r="D117" s="107">
        <f t="shared" si="83"/>
        <v>-2.6540284360189573E-2</v>
      </c>
      <c r="E117" s="184">
        <v>2332</v>
      </c>
      <c r="F117" s="114">
        <v>1028750</v>
      </c>
      <c r="G117" s="109">
        <f t="shared" si="84"/>
        <v>-16250</v>
      </c>
      <c r="H117" s="107">
        <f t="shared" si="85"/>
        <v>-1.555023923444976E-2</v>
      </c>
      <c r="I117" s="181">
        <v>2608</v>
      </c>
      <c r="J117"/>
    </row>
    <row r="118" spans="1:10" ht="13" x14ac:dyDescent="0.3">
      <c r="A118" s="105">
        <v>45627</v>
      </c>
      <c r="B118" s="116">
        <v>1000000</v>
      </c>
      <c r="C118" s="109">
        <f t="shared" si="82"/>
        <v>-45000</v>
      </c>
      <c r="D118" s="107">
        <f t="shared" si="83"/>
        <v>-4.3062200956937802E-2</v>
      </c>
      <c r="E118" s="184">
        <v>1845</v>
      </c>
      <c r="F118" s="114">
        <v>985008</v>
      </c>
      <c r="G118" s="109">
        <f t="shared" si="84"/>
        <v>-29992</v>
      </c>
      <c r="H118" s="107">
        <f t="shared" si="85"/>
        <v>-2.9548768472906405E-2</v>
      </c>
      <c r="I118" s="181">
        <v>1905</v>
      </c>
      <c r="J118"/>
    </row>
    <row r="119" spans="1:10" ht="13" x14ac:dyDescent="0.3">
      <c r="A119" s="105">
        <v>45658</v>
      </c>
      <c r="B119" s="116">
        <v>940000</v>
      </c>
      <c r="C119" s="109">
        <f t="shared" ref="C119:C121" si="86">B119-B107</f>
        <v>-37000</v>
      </c>
      <c r="D119" s="107">
        <f t="shared" ref="D119:D121" si="87">C119/B107</f>
        <v>-3.7871033776867964E-2</v>
      </c>
      <c r="E119" s="184">
        <v>1001</v>
      </c>
      <c r="F119" s="114">
        <v>950000</v>
      </c>
      <c r="G119" s="109">
        <f t="shared" ref="G119:G121" si="88">F119-F107</f>
        <v>0</v>
      </c>
      <c r="H119" s="107">
        <f t="shared" ref="H119:H121" si="89">G119/F107</f>
        <v>0</v>
      </c>
      <c r="I119" s="181">
        <v>1229</v>
      </c>
      <c r="J119"/>
    </row>
    <row r="120" spans="1:10" ht="13" x14ac:dyDescent="0.3">
      <c r="A120" s="105">
        <v>45689</v>
      </c>
      <c r="B120" s="116">
        <v>1000000</v>
      </c>
      <c r="C120" s="109">
        <f t="shared" si="86"/>
        <v>-20000</v>
      </c>
      <c r="D120" s="107">
        <f t="shared" si="87"/>
        <v>-1.9607843137254902E-2</v>
      </c>
      <c r="E120" s="184">
        <v>1867</v>
      </c>
      <c r="F120" s="114">
        <v>1017500</v>
      </c>
      <c r="G120" s="109">
        <f t="shared" si="88"/>
        <v>-12500</v>
      </c>
      <c r="H120" s="107">
        <f t="shared" si="89"/>
        <v>-1.2135922330097087E-2</v>
      </c>
      <c r="I120" s="181">
        <v>2390</v>
      </c>
      <c r="J120"/>
    </row>
    <row r="121" spans="1:10" ht="13" x14ac:dyDescent="0.3">
      <c r="A121" s="105">
        <v>45717</v>
      </c>
      <c r="B121" s="116">
        <v>1035000</v>
      </c>
      <c r="C121" s="109">
        <f t="shared" si="86"/>
        <v>-35000</v>
      </c>
      <c r="D121" s="107">
        <f t="shared" si="87"/>
        <v>-3.2710280373831772E-2</v>
      </c>
      <c r="E121" s="184">
        <v>2460</v>
      </c>
      <c r="F121" s="114">
        <v>1030000</v>
      </c>
      <c r="G121" s="109">
        <f t="shared" si="88"/>
        <v>-20000</v>
      </c>
      <c r="H121" s="107">
        <f t="shared" si="89"/>
        <v>-1.9047619047619049E-2</v>
      </c>
      <c r="I121" s="181">
        <v>2890</v>
      </c>
      <c r="J121"/>
    </row>
    <row r="122" spans="1:10" ht="13" x14ac:dyDescent="0.3">
      <c r="A122" s="105">
        <v>45748</v>
      </c>
      <c r="B122" s="116">
        <v>995000</v>
      </c>
      <c r="C122" s="109">
        <f t="shared" ref="C122" si="90">B122-B110</f>
        <v>-47000</v>
      </c>
      <c r="D122" s="107">
        <f t="shared" ref="D122" si="91">C122/B110</f>
        <v>-4.5105566218809984E-2</v>
      </c>
      <c r="E122" s="184">
        <v>2093</v>
      </c>
      <c r="F122" s="114">
        <v>1000000</v>
      </c>
      <c r="G122" s="109">
        <f>F122-F110</f>
        <v>1</v>
      </c>
      <c r="H122" s="107">
        <f t="shared" ref="H122" si="92">G122/F110</f>
        <v>1.0000010000009999E-6</v>
      </c>
      <c r="I122" s="181">
        <v>2446</v>
      </c>
      <c r="J122"/>
    </row>
    <row r="123" spans="1:10" ht="13" x14ac:dyDescent="0.3">
      <c r="A123" s="105">
        <v>45778</v>
      </c>
      <c r="B123" s="116">
        <v>980000</v>
      </c>
      <c r="C123" s="109">
        <f t="shared" ref="C123" si="93">B123-B111</f>
        <v>-30000</v>
      </c>
      <c r="D123" s="107">
        <f t="shared" ref="D123" si="94">C123/B111</f>
        <v>-2.9702970297029702E-2</v>
      </c>
      <c r="E123" s="184">
        <v>2184</v>
      </c>
      <c r="F123" s="179">
        <v>959750</v>
      </c>
      <c r="G123" s="109">
        <f t="shared" ref="G123" si="95">F123-F111</f>
        <v>-55250</v>
      </c>
      <c r="H123" s="107">
        <f t="shared" ref="H123" si="96">G123/F111</f>
        <v>-5.4433497536945812E-2</v>
      </c>
      <c r="I123" s="182">
        <v>2497</v>
      </c>
      <c r="J123"/>
    </row>
    <row r="124" spans="1:10" ht="13" x14ac:dyDescent="0.3">
      <c r="A124" s="105">
        <v>45809</v>
      </c>
      <c r="B124" s="116">
        <v>990000</v>
      </c>
      <c r="C124" s="109">
        <f t="shared" ref="C124" si="97">B124-B112</f>
        <v>-35000</v>
      </c>
      <c r="D124" s="107">
        <f t="shared" ref="D124" si="98">C124/B112</f>
        <v>-3.4146341463414637E-2</v>
      </c>
      <c r="E124" s="184">
        <v>1877</v>
      </c>
      <c r="F124" s="179">
        <v>970000</v>
      </c>
      <c r="G124" s="109">
        <f t="shared" ref="G124" si="99">F124-F112</f>
        <v>9250</v>
      </c>
      <c r="H124" s="107">
        <f t="shared" ref="H124" si="100">G124/F112</f>
        <v>9.627894873796514E-3</v>
      </c>
      <c r="I124" s="182">
        <v>2353</v>
      </c>
      <c r="J124"/>
    </row>
    <row r="125" spans="1:10" ht="13" x14ac:dyDescent="0.3">
      <c r="A125" s="105">
        <v>45839</v>
      </c>
      <c r="B125" s="116">
        <v>970000</v>
      </c>
      <c r="C125" s="109">
        <f t="shared" ref="C125" si="101">B125-B113</f>
        <v>20000</v>
      </c>
      <c r="D125" s="107">
        <f t="shared" ref="D125" si="102">C125/B113</f>
        <v>2.1052631578947368E-2</v>
      </c>
      <c r="E125" s="184">
        <v>2035</v>
      </c>
      <c r="F125" s="179">
        <v>950000</v>
      </c>
      <c r="G125" s="109">
        <f t="shared" ref="G125" si="103">F125-F113</f>
        <v>0</v>
      </c>
      <c r="H125" s="107">
        <f t="shared" ref="H125" si="104">G125/F113</f>
        <v>0</v>
      </c>
      <c r="I125" s="182">
        <v>2376</v>
      </c>
      <c r="J125"/>
    </row>
    <row r="126" spans="1:10" ht="13" customHeight="1" x14ac:dyDescent="0.3">
      <c r="A126" s="105">
        <v>45870</v>
      </c>
      <c r="B126" s="116">
        <v>950000</v>
      </c>
      <c r="C126" s="109">
        <f t="shared" ref="C126" si="105">B126-B114</f>
        <v>-2000</v>
      </c>
      <c r="D126" s="107">
        <f t="shared" ref="D126" si="106">C126/B114</f>
        <v>-2.1008403361344537E-3</v>
      </c>
      <c r="E126" s="184">
        <v>1893</v>
      </c>
      <c r="F126" s="179">
        <v>940000</v>
      </c>
      <c r="G126" s="109">
        <f t="shared" ref="G126" si="107">F126-F114</f>
        <v>-20000</v>
      </c>
      <c r="H126" s="107">
        <f t="shared" ref="H126" si="108">G126/F114</f>
        <v>-2.0833333333333332E-2</v>
      </c>
      <c r="I126" s="182">
        <v>2169</v>
      </c>
      <c r="J126"/>
    </row>
    <row r="127" spans="1:10" ht="13" customHeight="1" x14ac:dyDescent="0.3">
      <c r="A127" s="105">
        <v>45901</v>
      </c>
      <c r="B127" s="116">
        <v>975000</v>
      </c>
      <c r="C127" s="109">
        <f t="shared" ref="C127" si="109">B127-B115</f>
        <v>5000</v>
      </c>
      <c r="D127" s="107">
        <f t="shared" ref="D127" si="110">C127/B115</f>
        <v>5.1546391752577319E-3</v>
      </c>
      <c r="E127" s="184">
        <v>2041</v>
      </c>
      <c r="F127" s="179">
        <v>959000</v>
      </c>
      <c r="G127" s="109">
        <f t="shared" ref="G127" si="111">F127-F115</f>
        <v>4000</v>
      </c>
      <c r="H127" s="107">
        <f t="shared" ref="H127" si="112">G127/F115</f>
        <v>4.1884816753926706E-3</v>
      </c>
      <c r="I127" s="182">
        <v>2368</v>
      </c>
      <c r="J127"/>
    </row>
    <row r="128" spans="1:10" ht="13" customHeight="1" x14ac:dyDescent="0.3">
      <c r="A128" s="105">
        <v>45931</v>
      </c>
      <c r="B128" s="116">
        <v>1033000</v>
      </c>
      <c r="C128" s="109">
        <f t="shared" ref="C128:C130" si="113">B128-B116</f>
        <v>36000</v>
      </c>
      <c r="D128" s="107">
        <f t="shared" ref="D128:D130" si="114">C128/B116</f>
        <v>3.6108324974924777E-2</v>
      </c>
      <c r="E128" s="184">
        <v>2364</v>
      </c>
      <c r="F128" s="179">
        <v>990000</v>
      </c>
      <c r="G128" s="109">
        <f t="shared" ref="G128:G130" si="115">F128-F116</f>
        <v>0</v>
      </c>
      <c r="H128" s="107">
        <f t="shared" ref="H128:H130" si="116">G128/F116</f>
        <v>0</v>
      </c>
      <c r="I128" s="182">
        <v>2783</v>
      </c>
      <c r="J128"/>
    </row>
    <row r="129" spans="1:10" ht="13" x14ac:dyDescent="0.3">
      <c r="A129" s="105">
        <v>45962</v>
      </c>
      <c r="B129" s="116">
        <v>1033000</v>
      </c>
      <c r="C129" s="109">
        <f t="shared" si="113"/>
        <v>6000</v>
      </c>
      <c r="D129" s="107">
        <f t="shared" si="114"/>
        <v>5.8422590068159686E-3</v>
      </c>
      <c r="E129" s="184">
        <v>2330</v>
      </c>
      <c r="F129" s="179">
        <v>1020000</v>
      </c>
      <c r="G129" s="109">
        <f t="shared" si="115"/>
        <v>-8750</v>
      </c>
      <c r="H129" s="107">
        <f t="shared" si="116"/>
        <v>-8.5054678007290396E-3</v>
      </c>
      <c r="I129" s="182">
        <v>2824</v>
      </c>
      <c r="J129"/>
    </row>
    <row r="130" spans="1:10" ht="13" x14ac:dyDescent="0.3">
      <c r="A130" s="105">
        <v>45992</v>
      </c>
      <c r="B130" s="116">
        <v>1010000</v>
      </c>
      <c r="C130" s="109">
        <f t="shared" si="113"/>
        <v>10000</v>
      </c>
      <c r="D130" s="107">
        <f t="shared" si="114"/>
        <v>0.01</v>
      </c>
      <c r="E130" s="184">
        <v>2047</v>
      </c>
      <c r="F130" s="179">
        <v>1000000</v>
      </c>
      <c r="G130" s="109">
        <f t="shared" si="115"/>
        <v>14992</v>
      </c>
      <c r="H130" s="107">
        <f t="shared" si="116"/>
        <v>1.5220180952845053E-2</v>
      </c>
      <c r="I130" s="182">
        <v>2126</v>
      </c>
      <c r="J130"/>
    </row>
    <row r="131" spans="1:10" ht="13" x14ac:dyDescent="0.3">
      <c r="A131" s="105">
        <v>46023</v>
      </c>
      <c r="B131" s="116">
        <v>950000</v>
      </c>
      <c r="C131" s="109">
        <f t="shared" ref="C131:C132" si="117">B131-B119</f>
        <v>10000</v>
      </c>
      <c r="D131" s="107">
        <f t="shared" ref="D131:D132" si="118">C131/B119</f>
        <v>1.0638297872340425E-2</v>
      </c>
      <c r="E131" s="184">
        <v>1067</v>
      </c>
      <c r="F131" s="179">
        <v>925000</v>
      </c>
      <c r="G131" s="109">
        <f t="shared" ref="G131:G132" si="119">F131-F119</f>
        <v>-25000</v>
      </c>
      <c r="H131" s="107">
        <f t="shared" ref="H131:H132" si="120">G131/F119</f>
        <v>-2.6315789473684209E-2</v>
      </c>
      <c r="I131" s="182">
        <v>1327</v>
      </c>
      <c r="J131"/>
    </row>
    <row r="132" spans="1:10" ht="13" x14ac:dyDescent="0.3">
      <c r="A132" s="105">
        <v>46054</v>
      </c>
      <c r="B132" s="116">
        <v>1000000</v>
      </c>
      <c r="C132" s="109">
        <f t="shared" si="117"/>
        <v>0</v>
      </c>
      <c r="D132" s="107">
        <f t="shared" si="118"/>
        <v>0</v>
      </c>
      <c r="E132" s="184">
        <v>2058</v>
      </c>
      <c r="F132" s="179">
        <v>990000</v>
      </c>
      <c r="G132" s="109">
        <f t="shared" si="119"/>
        <v>-27500</v>
      </c>
      <c r="H132" s="107">
        <f t="shared" si="120"/>
        <v>-2.7027027027027029E-2</v>
      </c>
      <c r="I132" s="182">
        <v>2245</v>
      </c>
      <c r="J132"/>
    </row>
    <row r="133" spans="1:10" ht="13" x14ac:dyDescent="0.3">
      <c r="A133" s="105">
        <v>46082</v>
      </c>
      <c r="B133" s="116">
        <v>1038000</v>
      </c>
      <c r="C133" s="109">
        <f>B133-B121</f>
        <v>3000</v>
      </c>
      <c r="D133" s="107">
        <f t="shared" ref="D133" si="121">C133/B121</f>
        <v>2.8985507246376812E-3</v>
      </c>
      <c r="E133" s="184">
        <v>2530</v>
      </c>
      <c r="F133" s="179">
        <v>1010000</v>
      </c>
      <c r="G133" s="109">
        <f t="shared" ref="G133:G134" si="122">F133-F121</f>
        <v>-20000</v>
      </c>
      <c r="H133" s="107">
        <f t="shared" ref="H133:H134" si="123">G133/F121</f>
        <v>-1.9417475728155338E-2</v>
      </c>
      <c r="I133" s="182">
        <v>2713</v>
      </c>
      <c r="J133"/>
    </row>
    <row r="134" spans="1:10" ht="13" x14ac:dyDescent="0.3">
      <c r="A134" s="105">
        <v>46113</v>
      </c>
      <c r="B134" s="116">
        <v>1015000</v>
      </c>
      <c r="C134" s="109">
        <f>B134-B122</f>
        <v>20000</v>
      </c>
      <c r="D134" s="107">
        <f t="shared" ref="D134" si="124">C134/B122</f>
        <v>2.0100502512562814E-2</v>
      </c>
      <c r="E134" s="184">
        <v>1889</v>
      </c>
      <c r="F134" s="179">
        <v>970000</v>
      </c>
      <c r="G134" s="109">
        <f t="shared" si="122"/>
        <v>-30000</v>
      </c>
      <c r="H134" s="107">
        <f t="shared" si="123"/>
        <v>-0.03</v>
      </c>
      <c r="I134" s="182">
        <v>1907</v>
      </c>
      <c r="J134"/>
    </row>
    <row r="135" spans="1:10" x14ac:dyDescent="0.3">
      <c r="A135" s="105">
        <v>46143</v>
      </c>
      <c r="B135" s="116">
        <v>1002000</v>
      </c>
      <c r="C135" s="109">
        <f>B135-B123</f>
        <v>22000</v>
      </c>
      <c r="D135" s="107">
        <f t="shared" ref="D135" si="125">C135/B123</f>
        <v>2.2448979591836733E-2</v>
      </c>
      <c r="E135" s="184">
        <v>2043</v>
      </c>
      <c r="F135" s="179">
        <v>947826</v>
      </c>
      <c r="G135" s="109">
        <f t="shared" ref="G135" si="126">F135-F123</f>
        <v>-11924</v>
      </c>
      <c r="H135" s="107">
        <f t="shared" ref="H135" si="127">G135/F123</f>
        <v>-1.242406876790831E-2</v>
      </c>
      <c r="I135" s="182">
        <v>1647</v>
      </c>
    </row>
    <row r="136" spans="1:10" x14ac:dyDescent="0.3">
      <c r="A136" s="105">
        <v>46174</v>
      </c>
      <c r="B136" s="116">
        <v>980000</v>
      </c>
      <c r="C136" s="109">
        <f>B136-B124</f>
        <v>-10000</v>
      </c>
      <c r="D136" s="107">
        <f t="shared" ref="D136" si="128">C136/B124</f>
        <v>-1.0101010101010102E-2</v>
      </c>
      <c r="E136" s="184">
        <v>1772</v>
      </c>
      <c r="F136" s="179">
        <v>968500</v>
      </c>
      <c r="G136" s="109">
        <f t="shared" ref="G136" si="129">F136-F124</f>
        <v>-1500</v>
      </c>
      <c r="H136" s="107">
        <f t="shared" ref="H136" si="130">G136/F124</f>
        <v>-1.5463917525773195E-3</v>
      </c>
      <c r="I136" s="182">
        <v>450</v>
      </c>
    </row>
  </sheetData>
  <conditionalFormatting sqref="C14:C136">
    <cfRule type="colorScale" priority="24">
      <colorScale>
        <cfvo type="min"/>
        <cfvo type="num" val="0"/>
        <cfvo type="max"/>
        <color rgb="FFF8696B"/>
        <color rgb="FFFCFCFF"/>
        <color rgb="FF63BE7B"/>
      </colorScale>
    </cfRule>
  </conditionalFormatting>
  <conditionalFormatting sqref="D14:D136">
    <cfRule type="colorScale" priority="25">
      <colorScale>
        <cfvo type="min"/>
        <cfvo type="num" val="0"/>
        <cfvo type="max"/>
        <color rgb="FFF8696B"/>
        <color rgb="FFFCFCFF"/>
        <color rgb="FF63BE7B"/>
      </colorScale>
    </cfRule>
  </conditionalFormatting>
  <conditionalFormatting sqref="E14:E136">
    <cfRule type="colorScale" priority="1">
      <colorScale>
        <cfvo type="min"/>
        <cfvo type="max"/>
        <color rgb="FFFCFCFF"/>
        <color rgb="FF63BE7B"/>
      </colorScale>
    </cfRule>
  </conditionalFormatting>
  <conditionalFormatting sqref="G14:G136">
    <cfRule type="colorScale" priority="26">
      <colorScale>
        <cfvo type="min"/>
        <cfvo type="num" val="0"/>
        <cfvo type="max"/>
        <color rgb="FFF8696B"/>
        <color rgb="FFFCFCFF"/>
        <color rgb="FF63BE7B"/>
      </colorScale>
    </cfRule>
  </conditionalFormatting>
  <conditionalFormatting sqref="H14:H136">
    <cfRule type="colorScale" priority="27">
      <colorScale>
        <cfvo type="min"/>
        <cfvo type="num" val="0"/>
        <cfvo type="max"/>
        <color rgb="FFF8696B"/>
        <color rgb="FFFCFCFF"/>
        <color rgb="FF63BE7B"/>
      </colorScale>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Dwellings Consented</vt:lpstr>
      <vt:lpstr>Dwellings Consented By LB</vt:lpstr>
      <vt:lpstr>Dwellings with CCCs</vt:lpstr>
      <vt:lpstr>Residential Parcels Created</vt:lpstr>
      <vt:lpstr>P &amp; LR Migration</vt:lpstr>
      <vt:lpstr>Residential Median Prices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Price</dc:creator>
  <cp:lastModifiedBy>Tony Edhouse</cp:lastModifiedBy>
  <dcterms:created xsi:type="dcterms:W3CDTF">2020-11-23T01:18:01Z</dcterms:created>
  <dcterms:modified xsi:type="dcterms:W3CDTF">2026-07-29T20:56:05Z</dcterms:modified>
</cp:coreProperties>
</file>