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8_{915B530E-7A84-4062-9751-7A83A887D25E}" xr6:coauthVersionLast="47" xr6:coauthVersionMax="47" xr10:uidLastSave="{00000000-0000-0000-0000-000000000000}"/>
  <bookViews>
    <workbookView xWindow="2868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0" i="4" l="1"/>
  <c r="BN160" i="1"/>
  <c r="AH160" i="1"/>
  <c r="BM160" i="1"/>
  <c r="AE160" i="1"/>
  <c r="AC160" i="1"/>
  <c r="C147" i="3"/>
  <c r="D147" i="3"/>
  <c r="E147" i="3" s="1"/>
  <c r="K140" i="4"/>
  <c r="P140" i="4"/>
  <c r="I140" i="4"/>
  <c r="F140" i="4"/>
  <c r="F160" i="1"/>
  <c r="Q160" i="1"/>
  <c r="R140" i="4"/>
  <c r="S140" i="4"/>
  <c r="T140" i="4" s="1"/>
  <c r="M140" i="4"/>
  <c r="N140" i="4" s="1"/>
  <c r="E140" i="4"/>
  <c r="H140" i="4"/>
  <c r="L140" i="4"/>
  <c r="F139" i="4"/>
  <c r="E146" i="3"/>
  <c r="I147" i="3"/>
  <c r="W147" i="2"/>
  <c r="M160" i="1"/>
  <c r="BD160" i="1"/>
  <c r="AY160" i="1"/>
  <c r="AZ160" i="1"/>
  <c r="AK160" i="1"/>
  <c r="AR160" i="1"/>
  <c r="AS160" i="1"/>
  <c r="BB160" i="1"/>
  <c r="BC160" i="1"/>
  <c r="O160" i="1"/>
  <c r="N160" i="1"/>
  <c r="K160" i="1"/>
  <c r="J160" i="1"/>
  <c r="I160" i="1"/>
  <c r="L160" i="1" s="1"/>
  <c r="G160" i="1"/>
  <c r="H160" i="1"/>
  <c r="W160" i="1"/>
  <c r="AB160" i="1"/>
  <c r="AD160" i="1"/>
  <c r="AF160" i="1"/>
  <c r="AJ160" i="1"/>
  <c r="AL160" i="1"/>
  <c r="AN160" i="1"/>
  <c r="AP160" i="1"/>
  <c r="AT160" i="1" a="1"/>
  <c r="AT160" i="1" s="1"/>
  <c r="AX160" i="1"/>
  <c r="BA160" i="1"/>
  <c r="D121" i="6"/>
  <c r="C121" i="6"/>
  <c r="G121" i="6"/>
  <c r="H121" i="6" s="1"/>
  <c r="I139" i="4"/>
  <c r="I138" i="4"/>
  <c r="K139" i="4"/>
  <c r="D139" i="4"/>
  <c r="E139" i="4"/>
  <c r="H139" i="4"/>
  <c r="L139" i="4"/>
  <c r="M139" i="4"/>
  <c r="P139" i="4"/>
  <c r="R139" i="4"/>
  <c r="S139" i="4"/>
  <c r="C146" i="3"/>
  <c r="D146" i="3"/>
  <c r="I146" i="3"/>
  <c r="W146" i="2"/>
  <c r="AY159" i="1"/>
  <c r="AX159" i="1"/>
  <c r="AE159" i="1"/>
  <c r="F159" i="1"/>
  <c r="O159" i="1" s="1"/>
  <c r="G159" i="1"/>
  <c r="J159" i="1" s="1"/>
  <c r="M159" i="1" s="1"/>
  <c r="H159" i="1"/>
  <c r="K159" i="1"/>
  <c r="N159" i="1" s="1"/>
  <c r="W159" i="1"/>
  <c r="AB159" i="1"/>
  <c r="AC159" i="1"/>
  <c r="AD159" i="1"/>
  <c r="AF159" i="1"/>
  <c r="AJ159" i="1"/>
  <c r="AK159" i="1"/>
  <c r="AL159" i="1" s="1"/>
  <c r="AN159" i="1"/>
  <c r="AP159" i="1"/>
  <c r="AR159" i="1"/>
  <c r="AS159" i="1"/>
  <c r="AT159" i="1" a="1"/>
  <c r="AT159" i="1" s="1"/>
  <c r="BD159" i="1"/>
  <c r="BA159" i="1"/>
  <c r="BB159" i="1"/>
  <c r="BC159" i="1"/>
  <c r="BM159" i="1"/>
  <c r="G120" i="6"/>
  <c r="H120" i="6" s="1"/>
  <c r="C120" i="6"/>
  <c r="D120" i="6" s="1"/>
  <c r="C119" i="6"/>
  <c r="D119" i="6"/>
  <c r="G119" i="6"/>
  <c r="H119" i="6" s="1"/>
  <c r="S138" i="4"/>
  <c r="T138" i="4"/>
  <c r="P138" i="4"/>
  <c r="R138" i="4"/>
  <c r="M138" i="4"/>
  <c r="N138" i="4"/>
  <c r="K138" i="4"/>
  <c r="L138" i="4"/>
  <c r="H138" i="4"/>
  <c r="E138" i="4"/>
  <c r="F138" i="4"/>
  <c r="D138" i="4"/>
  <c r="I145" i="3"/>
  <c r="C145" i="3"/>
  <c r="D145" i="3"/>
  <c r="E145" i="3"/>
  <c r="W145" i="2"/>
  <c r="BM158" i="1"/>
  <c r="BN158" i="1"/>
  <c r="BL158" i="1"/>
  <c r="BA158" i="1"/>
  <c r="BB158" i="1"/>
  <c r="BC158" i="1"/>
  <c r="BD158" i="1"/>
  <c r="BE158" i="1"/>
  <c r="AX158" i="1"/>
  <c r="AY158" i="1"/>
  <c r="AZ158" i="1"/>
  <c r="AS158" i="1"/>
  <c r="AT158" i="1" a="1"/>
  <c r="AT158" i="1" s="1"/>
  <c r="AK158" i="1"/>
  <c r="AL158" i="1" s="1"/>
  <c r="AN158" i="1"/>
  <c r="AR158" i="1"/>
  <c r="AJ158" i="1"/>
  <c r="AP158" i="1"/>
  <c r="AB158" i="1"/>
  <c r="AF158" i="1"/>
  <c r="AE158" i="1"/>
  <c r="AD158" i="1"/>
  <c r="AC158" i="1"/>
  <c r="W158" i="1"/>
  <c r="AG158" i="1" s="1"/>
  <c r="AH158" i="1" s="1"/>
  <c r="I158" i="1"/>
  <c r="L158" i="1" s="1"/>
  <c r="J158" i="1"/>
  <c r="M158" i="1" s="1"/>
  <c r="K158" i="1"/>
  <c r="N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N157" i="1"/>
  <c r="BM157" i="1"/>
  <c r="BL157" i="1"/>
  <c r="BC157" i="1"/>
  <c r="BB157" i="1"/>
  <c r="BA157" i="1"/>
  <c r="AX157" i="1"/>
  <c r="AS157" i="1"/>
  <c r="AT157" i="1" s="1" a="1"/>
  <c r="AT157" i="1" s="1"/>
  <c r="AR157" i="1"/>
  <c r="AP157" i="1"/>
  <c r="AN157" i="1"/>
  <c r="AK157" i="1"/>
  <c r="AL157" i="1" s="1"/>
  <c r="AJ157" i="1"/>
  <c r="AB157" i="1"/>
  <c r="AF157" i="1"/>
  <c r="AE157" i="1"/>
  <c r="AD157" i="1"/>
  <c r="AC157" i="1"/>
  <c r="W157" i="1"/>
  <c r="AG157" i="1" s="1"/>
  <c r="AH157" i="1" s="1"/>
  <c r="R157" i="1"/>
  <c r="Q157" i="1"/>
  <c r="P157" i="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AY156" i="1" s="1"/>
  <c r="AZ156" i="1" s="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G160" i="1" l="1"/>
  <c r="BL160" i="1"/>
  <c r="R160" i="1"/>
  <c r="P160" i="1"/>
  <c r="T139" i="4"/>
  <c r="N139" i="4"/>
  <c r="AG159" i="1"/>
  <c r="AH159" i="1" s="1"/>
  <c r="I159" i="1"/>
  <c r="L159" i="1" s="1"/>
  <c r="BN159" i="1"/>
  <c r="BL159" i="1"/>
  <c r="R159" i="1"/>
  <c r="Q159" i="1"/>
  <c r="AZ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K157" i="1" s="1"/>
  <c r="N157" i="1" s="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BE160" i="1" l="1"/>
  <c r="BE159" i="1"/>
  <c r="J157" i="1"/>
  <c r="M157" i="1" s="1"/>
  <c r="J156" i="1"/>
  <c r="M156" i="1" s="1"/>
  <c r="I156" i="1"/>
  <c r="K156" i="1"/>
  <c r="N156" i="1" s="1"/>
  <c r="BD155" i="1"/>
  <c r="J155" i="1"/>
  <c r="M155" i="1" s="1"/>
  <c r="J154" i="1"/>
  <c r="M154" i="1" s="1"/>
  <c r="BD156" i="1"/>
  <c r="Q146" i="1"/>
  <c r="I157" i="1"/>
  <c r="L157" i="1" s="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BE157" i="1" l="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<sst xmlns="http://schemas.openxmlformats.org/spreadsheetml/2006/main" count="2975" uniqueCount="147">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</sst>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7">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Consented'!$F$136:$F$160</c:f>
              <c:numCache>
                <c:formatCode>General</c:formatCode>
                <c:ptCount val="25"/>
                <c:pt idx="0">
                  <c:v>1289</c:v>
                </c:pt>
                <c:pt idx="1">
                  <c:v>1814</c:v>
                </c:pt>
                <c:pt idx="2">
                  <c:v>1331</c:v>
                </c:pt>
                <c:pt idx="3">
                  <c:v>1438</c:v>
                </c:pt>
                <c:pt idx="4">
                  <c:v>1377</c:v>
                </c:pt>
                <c:pt idx="5">
                  <c:v>1483</c:v>
                </c:pt>
                <c:pt idx="6">
                  <c:v>1142</c:v>
                </c:pt>
                <c:pt idx="7">
                  <c:v>1289</c:v>
                </c:pt>
                <c:pt idx="8">
                  <c:v>1179</c:v>
                </c:pt>
                <c:pt idx="9">
                  <c:v>1164</c:v>
                </c:pt>
                <c:pt idx="10">
                  <c:v>918</c:v>
                </c:pt>
                <c:pt idx="11">
                  <c:v>885</c:v>
                </c:pt>
                <c:pt idx="12">
                  <c:v>1234</c:v>
                </c:pt>
                <c:pt idx="13">
                  <c:v>1259</c:v>
                </c:pt>
                <c:pt idx="14">
                  <c:v>1282</c:v>
                </c:pt>
                <c:pt idx="15">
                  <c:v>1276</c:v>
                </c:pt>
                <c:pt idx="16">
                  <c:v>744</c:v>
                </c:pt>
                <c:pt idx="17">
                  <c:v>1290</c:v>
                </c:pt>
                <c:pt idx="18">
                  <c:v>1228</c:v>
                </c:pt>
                <c:pt idx="19">
                  <c:v>1362</c:v>
                </c:pt>
                <c:pt idx="20">
                  <c:v>1221</c:v>
                </c:pt>
                <c:pt idx="21">
                  <c:v>1206</c:v>
                </c:pt>
                <c:pt idx="22">
                  <c:v>952</c:v>
                </c:pt>
                <c:pt idx="23">
                  <c:v>867</c:v>
                </c:pt>
                <c:pt idx="24">
                  <c:v>1057</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Consented'!$B$136:$B$160</c:f>
              <c:numCache>
                <c:formatCode>General</c:formatCode>
                <c:ptCount val="25"/>
                <c:pt idx="0">
                  <c:v>331</c:v>
                </c:pt>
                <c:pt idx="1">
                  <c:v>426</c:v>
                </c:pt>
                <c:pt idx="2">
                  <c:v>350</c:v>
                </c:pt>
                <c:pt idx="3">
                  <c:v>374</c:v>
                </c:pt>
                <c:pt idx="4">
                  <c:v>392</c:v>
                </c:pt>
                <c:pt idx="5">
                  <c:v>305</c:v>
                </c:pt>
                <c:pt idx="6">
                  <c:v>337</c:v>
                </c:pt>
                <c:pt idx="7">
                  <c:v>369</c:v>
                </c:pt>
                <c:pt idx="8">
                  <c:v>323</c:v>
                </c:pt>
                <c:pt idx="9">
                  <c:v>385</c:v>
                </c:pt>
                <c:pt idx="10">
                  <c:v>311</c:v>
                </c:pt>
                <c:pt idx="11">
                  <c:v>244</c:v>
                </c:pt>
                <c:pt idx="12">
                  <c:v>358</c:v>
                </c:pt>
                <c:pt idx="13">
                  <c:v>340</c:v>
                </c:pt>
                <c:pt idx="14">
                  <c:v>397</c:v>
                </c:pt>
                <c:pt idx="15">
                  <c:v>430</c:v>
                </c:pt>
                <c:pt idx="16">
                  <c:v>288</c:v>
                </c:pt>
                <c:pt idx="17">
                  <c:v>465</c:v>
                </c:pt>
                <c:pt idx="18">
                  <c:v>418</c:v>
                </c:pt>
                <c:pt idx="19">
                  <c:v>404</c:v>
                </c:pt>
                <c:pt idx="20">
                  <c:v>384</c:v>
                </c:pt>
                <c:pt idx="21">
                  <c:v>358</c:v>
                </c:pt>
                <c:pt idx="22">
                  <c:v>241</c:v>
                </c:pt>
                <c:pt idx="23">
                  <c:v>319</c:v>
                </c:pt>
                <c:pt idx="24">
                  <c:v>353</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Consented'!$C$136:$C$160</c:f>
              <c:numCache>
                <c:formatCode>General</c:formatCode>
                <c:ptCount val="25"/>
                <c:pt idx="0">
                  <c:v>142</c:v>
                </c:pt>
                <c:pt idx="1">
                  <c:v>202</c:v>
                </c:pt>
                <c:pt idx="2">
                  <c:v>69</c:v>
                </c:pt>
                <c:pt idx="3">
                  <c:v>82</c:v>
                </c:pt>
                <c:pt idx="4">
                  <c:v>115</c:v>
                </c:pt>
                <c:pt idx="5">
                  <c:v>237</c:v>
                </c:pt>
                <c:pt idx="6">
                  <c:v>69</c:v>
                </c:pt>
                <c:pt idx="7">
                  <c:v>149</c:v>
                </c:pt>
                <c:pt idx="8">
                  <c:v>43</c:v>
                </c:pt>
                <c:pt idx="9">
                  <c:v>90</c:v>
                </c:pt>
                <c:pt idx="10">
                  <c:v>80</c:v>
                </c:pt>
                <c:pt idx="11">
                  <c:v>80</c:v>
                </c:pt>
                <c:pt idx="12">
                  <c:v>135</c:v>
                </c:pt>
                <c:pt idx="13">
                  <c:v>97</c:v>
                </c:pt>
                <c:pt idx="14">
                  <c:v>81</c:v>
                </c:pt>
                <c:pt idx="15">
                  <c:v>66</c:v>
                </c:pt>
                <c:pt idx="16">
                  <c:v>27</c:v>
                </c:pt>
                <c:pt idx="17">
                  <c:v>35</c:v>
                </c:pt>
                <c:pt idx="18">
                  <c:v>38</c:v>
                </c:pt>
                <c:pt idx="19">
                  <c:v>245</c:v>
                </c:pt>
                <c:pt idx="20">
                  <c:v>113</c:v>
                </c:pt>
                <c:pt idx="21">
                  <c:v>106</c:v>
                </c:pt>
                <c:pt idx="22">
                  <c:v>298</c:v>
                </c:pt>
                <c:pt idx="23">
                  <c:v>28</c:v>
                </c:pt>
                <c:pt idx="24">
                  <c:v>65</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Consented'!$D$136:$D$160</c:f>
              <c:numCache>
                <c:formatCode>General</c:formatCode>
                <c:ptCount val="25"/>
                <c:pt idx="0">
                  <c:v>632</c:v>
                </c:pt>
                <c:pt idx="1">
                  <c:v>1110</c:v>
                </c:pt>
                <c:pt idx="2">
                  <c:v>826</c:v>
                </c:pt>
                <c:pt idx="3">
                  <c:v>944</c:v>
                </c:pt>
                <c:pt idx="4">
                  <c:v>792</c:v>
                </c:pt>
                <c:pt idx="5">
                  <c:v>941</c:v>
                </c:pt>
                <c:pt idx="6">
                  <c:v>730</c:v>
                </c:pt>
                <c:pt idx="7">
                  <c:v>769</c:v>
                </c:pt>
                <c:pt idx="8">
                  <c:v>770</c:v>
                </c:pt>
                <c:pt idx="9">
                  <c:v>645</c:v>
                </c:pt>
                <c:pt idx="10">
                  <c:v>521</c:v>
                </c:pt>
                <c:pt idx="11">
                  <c:v>561</c:v>
                </c:pt>
                <c:pt idx="12">
                  <c:v>648</c:v>
                </c:pt>
                <c:pt idx="13">
                  <c:v>774</c:v>
                </c:pt>
                <c:pt idx="14">
                  <c:v>737</c:v>
                </c:pt>
                <c:pt idx="15">
                  <c:v>776</c:v>
                </c:pt>
                <c:pt idx="16">
                  <c:v>405</c:v>
                </c:pt>
                <c:pt idx="17">
                  <c:v>650</c:v>
                </c:pt>
                <c:pt idx="18">
                  <c:v>561</c:v>
                </c:pt>
                <c:pt idx="19">
                  <c:v>662</c:v>
                </c:pt>
                <c:pt idx="20">
                  <c:v>724</c:v>
                </c:pt>
                <c:pt idx="21">
                  <c:v>742</c:v>
                </c:pt>
                <c:pt idx="22">
                  <c:v>405</c:v>
                </c:pt>
                <c:pt idx="23">
                  <c:v>485</c:v>
                </c:pt>
                <c:pt idx="24">
                  <c:v>632</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Consented'!$E$136:$E$160</c:f>
              <c:numCache>
                <c:formatCode>General</c:formatCode>
                <c:ptCount val="25"/>
                <c:pt idx="0">
                  <c:v>184</c:v>
                </c:pt>
                <c:pt idx="1">
                  <c:v>76</c:v>
                </c:pt>
                <c:pt idx="2">
                  <c:v>86</c:v>
                </c:pt>
                <c:pt idx="3">
                  <c:v>38</c:v>
                </c:pt>
                <c:pt idx="4">
                  <c:v>78</c:v>
                </c:pt>
                <c:pt idx="5">
                  <c:v>0</c:v>
                </c:pt>
                <c:pt idx="6">
                  <c:v>6</c:v>
                </c:pt>
                <c:pt idx="7">
                  <c:v>2</c:v>
                </c:pt>
                <c:pt idx="8">
                  <c:v>43</c:v>
                </c:pt>
                <c:pt idx="9">
                  <c:v>44</c:v>
                </c:pt>
                <c:pt idx="10">
                  <c:v>6</c:v>
                </c:pt>
                <c:pt idx="11">
                  <c:v>0</c:v>
                </c:pt>
                <c:pt idx="12">
                  <c:v>93</c:v>
                </c:pt>
                <c:pt idx="13">
                  <c:v>48</c:v>
                </c:pt>
                <c:pt idx="14">
                  <c:v>67</c:v>
                </c:pt>
                <c:pt idx="15">
                  <c:v>4</c:v>
                </c:pt>
                <c:pt idx="16">
                  <c:v>24</c:v>
                </c:pt>
                <c:pt idx="17">
                  <c:v>140</c:v>
                </c:pt>
                <c:pt idx="18">
                  <c:v>211</c:v>
                </c:pt>
                <c:pt idx="19">
                  <c:v>51</c:v>
                </c:pt>
                <c:pt idx="20">
                  <c:v>0</c:v>
                </c:pt>
                <c:pt idx="21">
                  <c:v>0</c:v>
                </c:pt>
                <c:pt idx="22">
                  <c:v>8</c:v>
                </c:pt>
                <c:pt idx="23">
                  <c:v>35</c:v>
                </c:pt>
                <c:pt idx="24">
                  <c:v>7</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D47-4FCD-B8C7-98FA8A02E731}"/>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Consented'!$AC$136:$AC$160</c:f>
              <c:numCache>
                <c:formatCode>General</c:formatCode>
                <c:ptCount val="25"/>
                <c:pt idx="0">
                  <c:v>17</c:v>
                </c:pt>
                <c:pt idx="1">
                  <c:v>7</c:v>
                </c:pt>
                <c:pt idx="2">
                  <c:v>23</c:v>
                </c:pt>
                <c:pt idx="3">
                  <c:v>21</c:v>
                </c:pt>
                <c:pt idx="4">
                  <c:v>37</c:v>
                </c:pt>
                <c:pt idx="5">
                  <c:v>16</c:v>
                </c:pt>
                <c:pt idx="6">
                  <c:v>8</c:v>
                </c:pt>
                <c:pt idx="7">
                  <c:v>10</c:v>
                </c:pt>
                <c:pt idx="8">
                  <c:v>9</c:v>
                </c:pt>
                <c:pt idx="9">
                  <c:v>18</c:v>
                </c:pt>
                <c:pt idx="10">
                  <c:v>30</c:v>
                </c:pt>
                <c:pt idx="11">
                  <c:v>11</c:v>
                </c:pt>
                <c:pt idx="12">
                  <c:v>8</c:v>
                </c:pt>
                <c:pt idx="13">
                  <c:v>2</c:v>
                </c:pt>
                <c:pt idx="14">
                  <c:v>2</c:v>
                </c:pt>
                <c:pt idx="15">
                  <c:v>14</c:v>
                </c:pt>
                <c:pt idx="16">
                  <c:v>2</c:v>
                </c:pt>
                <c:pt idx="17">
                  <c:v>2</c:v>
                </c:pt>
                <c:pt idx="18">
                  <c:v>11</c:v>
                </c:pt>
                <c:pt idx="19">
                  <c:v>4</c:v>
                </c:pt>
                <c:pt idx="20">
                  <c:v>2</c:v>
                </c:pt>
                <c:pt idx="21">
                  <c:v>5</c:v>
                </c:pt>
                <c:pt idx="22">
                  <c:v>3</c:v>
                </c:pt>
                <c:pt idx="23">
                  <c:v>3</c:v>
                </c:pt>
                <c:pt idx="24">
                  <c:v>3</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D47-4FCD-B8C7-98FA8A02E731}"/>
                </c:ext>
              </c:extLst>
            </c:dLbl>
            <c:dLbl>
              <c:idx val="2"/>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1-D58C-49CA-A844-E2BEA74F7594}"/>
                </c:ext>
              </c:extLst>
            </c:dLbl>
            <c:dLbl>
              <c:idx val="8"/>
              <c:delete val="1"/>
              <c:extLst>
                <c:ext xmlns:c15="http://schemas.microsoft.com/office/drawing/2012/chart" uri="{CE6537A1-D6FC-4f65-9D91-7224C49458BB}"/>
                <c:ext xmlns:c16="http://schemas.microsoft.com/office/drawing/2014/chart" uri="{C3380CC4-5D6E-409C-BE32-E72D297353CC}">
                  <c16:uniqueId val="{00000002-4D47-4FCD-B8C7-98FA8A02E731}"/>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Consented'!$AD$136:$AD$160</c:f>
              <c:numCache>
                <c:formatCode>General</c:formatCode>
                <c:ptCount val="25"/>
                <c:pt idx="0">
                  <c:v>20</c:v>
                </c:pt>
                <c:pt idx="1">
                  <c:v>0</c:v>
                </c:pt>
                <c:pt idx="2">
                  <c:v>15</c:v>
                </c:pt>
                <c:pt idx="3">
                  <c:v>50</c:v>
                </c:pt>
                <c:pt idx="4">
                  <c:v>15</c:v>
                </c:pt>
                <c:pt idx="5">
                  <c:v>24</c:v>
                </c:pt>
                <c:pt idx="6">
                  <c:v>32</c:v>
                </c:pt>
                <c:pt idx="7">
                  <c:v>41</c:v>
                </c:pt>
                <c:pt idx="8">
                  <c:v>0</c:v>
                </c:pt>
                <c:pt idx="9">
                  <c:v>12</c:v>
                </c:pt>
                <c:pt idx="10">
                  <c:v>12</c:v>
                </c:pt>
                <c:pt idx="11">
                  <c:v>12</c:v>
                </c:pt>
                <c:pt idx="12">
                  <c:v>29</c:v>
                </c:pt>
                <c:pt idx="13">
                  <c:v>18</c:v>
                </c:pt>
                <c:pt idx="14">
                  <c:v>0</c:v>
                </c:pt>
                <c:pt idx="15">
                  <c:v>0</c:v>
                </c:pt>
                <c:pt idx="16">
                  <c:v>20</c:v>
                </c:pt>
                <c:pt idx="17">
                  <c:v>0</c:v>
                </c:pt>
                <c:pt idx="18">
                  <c:v>0</c:v>
                </c:pt>
                <c:pt idx="19">
                  <c:v>60</c:v>
                </c:pt>
                <c:pt idx="20">
                  <c:v>0</c:v>
                </c:pt>
                <c:pt idx="21">
                  <c:v>0</c:v>
                </c:pt>
                <c:pt idx="22">
                  <c:v>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Consented'!$AE$136:$AE$160</c:f>
              <c:numCache>
                <c:formatCode>General</c:formatCode>
                <c:ptCount val="25"/>
                <c:pt idx="0">
                  <c:v>16</c:v>
                </c:pt>
                <c:pt idx="1">
                  <c:v>52</c:v>
                </c:pt>
                <c:pt idx="2">
                  <c:v>17</c:v>
                </c:pt>
                <c:pt idx="3">
                  <c:v>81</c:v>
                </c:pt>
                <c:pt idx="4">
                  <c:v>59</c:v>
                </c:pt>
                <c:pt idx="5">
                  <c:v>72</c:v>
                </c:pt>
                <c:pt idx="6">
                  <c:v>45</c:v>
                </c:pt>
                <c:pt idx="7">
                  <c:v>24</c:v>
                </c:pt>
                <c:pt idx="8">
                  <c:v>29</c:v>
                </c:pt>
                <c:pt idx="9">
                  <c:v>61</c:v>
                </c:pt>
                <c:pt idx="10">
                  <c:v>21</c:v>
                </c:pt>
                <c:pt idx="11">
                  <c:v>7</c:v>
                </c:pt>
                <c:pt idx="12">
                  <c:v>13</c:v>
                </c:pt>
                <c:pt idx="13">
                  <c:v>26</c:v>
                </c:pt>
                <c:pt idx="14">
                  <c:v>16</c:v>
                </c:pt>
                <c:pt idx="15">
                  <c:v>1</c:v>
                </c:pt>
                <c:pt idx="16">
                  <c:v>9</c:v>
                </c:pt>
                <c:pt idx="17">
                  <c:v>47</c:v>
                </c:pt>
                <c:pt idx="18">
                  <c:v>20</c:v>
                </c:pt>
                <c:pt idx="19">
                  <c:v>10</c:v>
                </c:pt>
                <c:pt idx="20">
                  <c:v>34</c:v>
                </c:pt>
                <c:pt idx="21">
                  <c:v>52</c:v>
                </c:pt>
                <c:pt idx="22">
                  <c:v>27</c:v>
                </c:pt>
                <c:pt idx="23">
                  <c:v>7</c:v>
                </c:pt>
                <c:pt idx="24">
                  <c:v>7</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Consented'!$AF$136:$AF$160</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Consented'!$AI$136:$AI$160</c:f>
              <c:numCache>
                <c:formatCode>General</c:formatCode>
                <c:ptCount val="25"/>
                <c:pt idx="0">
                  <c:v>1012</c:v>
                </c:pt>
                <c:pt idx="1">
                  <c:v>1586</c:v>
                </c:pt>
                <c:pt idx="2">
                  <c:v>1177</c:v>
                </c:pt>
                <c:pt idx="3">
                  <c:v>1231</c:v>
                </c:pt>
                <c:pt idx="4">
                  <c:v>1169</c:v>
                </c:pt>
                <c:pt idx="5">
                  <c:v>1292</c:v>
                </c:pt>
                <c:pt idx="6">
                  <c:v>957</c:v>
                </c:pt>
                <c:pt idx="7">
                  <c:v>1114</c:v>
                </c:pt>
                <c:pt idx="8">
                  <c:v>991</c:v>
                </c:pt>
                <c:pt idx="9">
                  <c:v>915</c:v>
                </c:pt>
                <c:pt idx="10">
                  <c:v>770</c:v>
                </c:pt>
                <c:pt idx="11">
                  <c:v>753</c:v>
                </c:pt>
                <c:pt idx="12">
                  <c:v>854</c:v>
                </c:pt>
                <c:pt idx="13">
                  <c:v>1007</c:v>
                </c:pt>
                <c:pt idx="14">
                  <c:v>1008</c:v>
                </c:pt>
                <c:pt idx="15">
                  <c:v>1029</c:v>
                </c:pt>
                <c:pt idx="16">
                  <c:v>568</c:v>
                </c:pt>
                <c:pt idx="17">
                  <c:v>969</c:v>
                </c:pt>
                <c:pt idx="18">
                  <c:v>855</c:v>
                </c:pt>
                <c:pt idx="19">
                  <c:v>1061</c:v>
                </c:pt>
                <c:pt idx="20">
                  <c:v>998</c:v>
                </c:pt>
                <c:pt idx="21">
                  <c:v>928</c:v>
                </c:pt>
                <c:pt idx="22">
                  <c:v>835</c:v>
                </c:pt>
                <c:pt idx="23">
                  <c:v>689</c:v>
                </c:pt>
                <c:pt idx="24">
                  <c:v>837</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Consented'!$AK$136:$AK$160</c:f>
              <c:numCache>
                <c:formatCode>General</c:formatCode>
                <c:ptCount val="25"/>
                <c:pt idx="0">
                  <c:v>219</c:v>
                </c:pt>
                <c:pt idx="1">
                  <c:v>128</c:v>
                </c:pt>
                <c:pt idx="2">
                  <c:v>96</c:v>
                </c:pt>
                <c:pt idx="3">
                  <c:v>114</c:v>
                </c:pt>
                <c:pt idx="4">
                  <c:v>138</c:v>
                </c:pt>
                <c:pt idx="5">
                  <c:v>152</c:v>
                </c:pt>
                <c:pt idx="6">
                  <c:v>138</c:v>
                </c:pt>
                <c:pt idx="7">
                  <c:v>120</c:v>
                </c:pt>
                <c:pt idx="8">
                  <c:v>130</c:v>
                </c:pt>
                <c:pt idx="9">
                  <c:v>151</c:v>
                </c:pt>
                <c:pt idx="10">
                  <c:v>93</c:v>
                </c:pt>
                <c:pt idx="11">
                  <c:v>91</c:v>
                </c:pt>
                <c:pt idx="12">
                  <c:v>278</c:v>
                </c:pt>
                <c:pt idx="13">
                  <c:v>221</c:v>
                </c:pt>
                <c:pt idx="14">
                  <c:v>215</c:v>
                </c:pt>
                <c:pt idx="15">
                  <c:v>155</c:v>
                </c:pt>
                <c:pt idx="16">
                  <c:v>132</c:v>
                </c:pt>
                <c:pt idx="17">
                  <c:v>252</c:v>
                </c:pt>
                <c:pt idx="18">
                  <c:v>297</c:v>
                </c:pt>
                <c:pt idx="19">
                  <c:v>230</c:v>
                </c:pt>
                <c:pt idx="20">
                  <c:v>144</c:v>
                </c:pt>
                <c:pt idx="21">
                  <c:v>229</c:v>
                </c:pt>
                <c:pt idx="22">
                  <c:v>80</c:v>
                </c:pt>
                <c:pt idx="23">
                  <c:v>138</c:v>
                </c:pt>
                <c:pt idx="24">
                  <c:v>156</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Consented'!$AM$136:$AM$160</c:f>
              <c:numCache>
                <c:formatCode>General</c:formatCode>
                <c:ptCount val="25"/>
                <c:pt idx="0">
                  <c:v>58</c:v>
                </c:pt>
                <c:pt idx="1">
                  <c:v>100</c:v>
                </c:pt>
                <c:pt idx="2">
                  <c:v>58</c:v>
                </c:pt>
                <c:pt idx="3">
                  <c:v>93</c:v>
                </c:pt>
                <c:pt idx="4">
                  <c:v>70</c:v>
                </c:pt>
                <c:pt idx="5">
                  <c:v>39</c:v>
                </c:pt>
                <c:pt idx="6">
                  <c:v>47</c:v>
                </c:pt>
                <c:pt idx="7">
                  <c:v>55</c:v>
                </c:pt>
                <c:pt idx="8">
                  <c:v>58</c:v>
                </c:pt>
                <c:pt idx="9">
                  <c:v>98</c:v>
                </c:pt>
                <c:pt idx="10">
                  <c:v>55</c:v>
                </c:pt>
                <c:pt idx="11">
                  <c:v>41</c:v>
                </c:pt>
                <c:pt idx="12">
                  <c:v>102</c:v>
                </c:pt>
                <c:pt idx="13">
                  <c:v>31</c:v>
                </c:pt>
                <c:pt idx="14">
                  <c:v>59</c:v>
                </c:pt>
                <c:pt idx="15">
                  <c:v>92</c:v>
                </c:pt>
                <c:pt idx="16">
                  <c:v>44</c:v>
                </c:pt>
                <c:pt idx="17">
                  <c:v>69</c:v>
                </c:pt>
                <c:pt idx="18">
                  <c:v>76</c:v>
                </c:pt>
                <c:pt idx="19">
                  <c:v>71</c:v>
                </c:pt>
                <c:pt idx="20">
                  <c:v>79</c:v>
                </c:pt>
                <c:pt idx="21">
                  <c:v>49</c:v>
                </c:pt>
                <c:pt idx="22">
                  <c:v>37</c:v>
                </c:pt>
                <c:pt idx="23">
                  <c:v>40</c:v>
                </c:pt>
                <c:pt idx="24">
                  <c:v>64</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Consented'!$BK$136:$BK$160</c:f>
              <c:numCache>
                <c:formatCode>General</c:formatCode>
                <c:ptCount val="25"/>
                <c:pt idx="0">
                  <c:v>247</c:v>
                </c:pt>
                <c:pt idx="1">
                  <c:v>312</c:v>
                </c:pt>
                <c:pt idx="2">
                  <c:v>134</c:v>
                </c:pt>
                <c:pt idx="3">
                  <c:v>196</c:v>
                </c:pt>
                <c:pt idx="4">
                  <c:v>153</c:v>
                </c:pt>
                <c:pt idx="5">
                  <c:v>208</c:v>
                </c:pt>
                <c:pt idx="6">
                  <c:v>144</c:v>
                </c:pt>
                <c:pt idx="7">
                  <c:v>126</c:v>
                </c:pt>
                <c:pt idx="8">
                  <c:v>184</c:v>
                </c:pt>
                <c:pt idx="9">
                  <c:v>169</c:v>
                </c:pt>
                <c:pt idx="10">
                  <c:v>118</c:v>
                </c:pt>
                <c:pt idx="11">
                  <c:v>117</c:v>
                </c:pt>
                <c:pt idx="12">
                  <c:v>96</c:v>
                </c:pt>
                <c:pt idx="13">
                  <c:v>161</c:v>
                </c:pt>
                <c:pt idx="14">
                  <c:v>146</c:v>
                </c:pt>
                <c:pt idx="15">
                  <c:v>96</c:v>
                </c:pt>
                <c:pt idx="16">
                  <c:v>220</c:v>
                </c:pt>
                <c:pt idx="17">
                  <c:v>365</c:v>
                </c:pt>
                <c:pt idx="18">
                  <c:v>152</c:v>
                </c:pt>
                <c:pt idx="19">
                  <c:v>111</c:v>
                </c:pt>
                <c:pt idx="20">
                  <c:v>230</c:v>
                </c:pt>
                <c:pt idx="21">
                  <c:v>201</c:v>
                </c:pt>
                <c:pt idx="22">
                  <c:v>107</c:v>
                </c:pt>
                <c:pt idx="23">
                  <c:v>143</c:v>
                </c:pt>
                <c:pt idx="24">
                  <c:v>67</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Consented'!$A$136:$A$160</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Consented'!$BN$136:$BN$160</c:f>
              <c:numCache>
                <c:formatCode>0%</c:formatCode>
                <c:ptCount val="25"/>
                <c:pt idx="0">
                  <c:v>0.11887943875834894</c:v>
                </c:pt>
                <c:pt idx="1">
                  <c:v>0.12790468688460024</c:v>
                </c:pt>
                <c:pt idx="2">
                  <c:v>0.12666633381596684</c:v>
                </c:pt>
                <c:pt idx="3">
                  <c:v>0.128768104816009</c:v>
                </c:pt>
                <c:pt idx="4">
                  <c:v>0.13067854335865864</c:v>
                </c:pt>
                <c:pt idx="5">
                  <c:v>0.1356239662807448</c:v>
                </c:pt>
                <c:pt idx="6">
                  <c:v>0.13981003166138978</c:v>
                </c:pt>
                <c:pt idx="7">
                  <c:v>0.14216289009895192</c:v>
                </c:pt>
                <c:pt idx="8">
                  <c:v>0.14361989321494992</c:v>
                </c:pt>
                <c:pt idx="9">
                  <c:v>0.138671875</c:v>
                </c:pt>
                <c:pt idx="10">
                  <c:v>0.135911673553719</c:v>
                </c:pt>
                <c:pt idx="11">
                  <c:v>0.13769677967208832</c:v>
                </c:pt>
                <c:pt idx="12">
                  <c:v>0.12829421791005638</c:v>
                </c:pt>
                <c:pt idx="13">
                  <c:v>0.12286550105449351</c:v>
                </c:pt>
                <c:pt idx="14">
                  <c:v>0.12409556313993174</c:v>
                </c:pt>
                <c:pt idx="15">
                  <c:v>0.11858089453340696</c:v>
                </c:pt>
                <c:pt idx="16">
                  <c:v>0.12883435582822086</c:v>
                </c:pt>
                <c:pt idx="17">
                  <c:v>0.14214609866783781</c:v>
                </c:pt>
                <c:pt idx="18">
                  <c:v>0.14183881291824266</c:v>
                </c:pt>
                <c:pt idx="19">
                  <c:v>0.14000434121988278</c:v>
                </c:pt>
                <c:pt idx="20">
                  <c:v>0.14289836254778907</c:v>
                </c:pt>
                <c:pt idx="21">
                  <c:v>0.14476806903991371</c:v>
                </c:pt>
                <c:pt idx="22">
                  <c:v>0.14362579812038168</c:v>
                </c:pt>
                <c:pt idx="23">
                  <c:v>0.14567918971338267</c:v>
                </c:pt>
                <c:pt idx="24">
                  <c:v>0.1454452852153667</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Consented'!$A$64:$A$160</c:f>
              <c:numCache>
                <c:formatCode>mmm\-yy</c:formatCode>
                <c:ptCount val="9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43696</c:v>
                </c:pt>
                <c:pt idx="31">
                  <c:v>43709</c:v>
                </c:pt>
                <c:pt idx="32">
                  <c:v>43757</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numCache>
            </c:numRef>
          </c:cat>
          <c:val>
            <c:numRef>
              <c:f>'Dwellings Consented'!$BA$64:$BA$160</c:f>
              <c:numCache>
                <c:formatCode>General</c:formatCode>
                <c:ptCount val="97"/>
                <c:pt idx="0">
                  <c:v>286</c:v>
                </c:pt>
                <c:pt idx="1">
                  <c:v>285</c:v>
                </c:pt>
                <c:pt idx="2">
                  <c:v>280</c:v>
                </c:pt>
                <c:pt idx="3">
                  <c:v>296</c:v>
                </c:pt>
                <c:pt idx="4">
                  <c:v>255</c:v>
                </c:pt>
                <c:pt idx="5">
                  <c:v>240</c:v>
                </c:pt>
                <c:pt idx="6">
                  <c:v>301</c:v>
                </c:pt>
                <c:pt idx="7">
                  <c:v>302</c:v>
                </c:pt>
                <c:pt idx="8">
                  <c:v>303</c:v>
                </c:pt>
                <c:pt idx="9">
                  <c:v>271</c:v>
                </c:pt>
                <c:pt idx="10">
                  <c:v>261</c:v>
                </c:pt>
                <c:pt idx="11">
                  <c:v>261</c:v>
                </c:pt>
                <c:pt idx="12">
                  <c:v>259</c:v>
                </c:pt>
                <c:pt idx="13">
                  <c:v>260</c:v>
                </c:pt>
                <c:pt idx="14">
                  <c:v>258</c:v>
                </c:pt>
                <c:pt idx="15">
                  <c:v>529</c:v>
                </c:pt>
                <c:pt idx="16">
                  <c:v>548</c:v>
                </c:pt>
                <c:pt idx="17">
                  <c:v>563</c:v>
                </c:pt>
                <c:pt idx="18">
                  <c:v>644</c:v>
                </c:pt>
                <c:pt idx="19">
                  <c:v>646</c:v>
                </c:pt>
                <c:pt idx="20">
                  <c:v>664</c:v>
                </c:pt>
                <c:pt idx="21">
                  <c:v>689</c:v>
                </c:pt>
                <c:pt idx="22">
                  <c:v>689</c:v>
                </c:pt>
                <c:pt idx="23">
                  <c:v>827</c:v>
                </c:pt>
                <c:pt idx="24">
                  <c:v>974</c:v>
                </c:pt>
                <c:pt idx="25">
                  <c:v>979</c:v>
                </c:pt>
                <c:pt idx="26">
                  <c:v>993</c:v>
                </c:pt>
                <c:pt idx="27">
                  <c:v>911</c:v>
                </c:pt>
                <c:pt idx="28">
                  <c:v>903</c:v>
                </c:pt>
                <c:pt idx="29">
                  <c:v>871</c:v>
                </c:pt>
                <c:pt idx="30">
                  <c:v>695</c:v>
                </c:pt>
                <c:pt idx="31">
                  <c:v>699</c:v>
                </c:pt>
                <c:pt idx="32">
                  <c:v>694</c:v>
                </c:pt>
                <c:pt idx="33">
                  <c:v>638</c:v>
                </c:pt>
                <c:pt idx="34">
                  <c:v>638</c:v>
                </c:pt>
                <c:pt idx="35">
                  <c:v>515</c:v>
                </c:pt>
                <c:pt idx="36">
                  <c:v>414</c:v>
                </c:pt>
                <c:pt idx="37">
                  <c:v>467</c:v>
                </c:pt>
                <c:pt idx="38">
                  <c:v>450</c:v>
                </c:pt>
                <c:pt idx="39">
                  <c:v>465</c:v>
                </c:pt>
                <c:pt idx="40">
                  <c:v>501</c:v>
                </c:pt>
                <c:pt idx="41">
                  <c:v>511</c:v>
                </c:pt>
                <c:pt idx="42">
                  <c:v>503</c:v>
                </c:pt>
                <c:pt idx="43">
                  <c:v>525</c:v>
                </c:pt>
                <c:pt idx="44">
                  <c:v>546</c:v>
                </c:pt>
                <c:pt idx="45">
                  <c:v>550</c:v>
                </c:pt>
                <c:pt idx="46">
                  <c:v>617</c:v>
                </c:pt>
                <c:pt idx="47">
                  <c:v>624</c:v>
                </c:pt>
                <c:pt idx="48">
                  <c:v>601</c:v>
                </c:pt>
                <c:pt idx="49">
                  <c:v>602</c:v>
                </c:pt>
                <c:pt idx="50">
                  <c:v>628</c:v>
                </c:pt>
                <c:pt idx="51">
                  <c:v>475</c:v>
                </c:pt>
                <c:pt idx="52">
                  <c:v>499</c:v>
                </c:pt>
                <c:pt idx="53">
                  <c:v>500</c:v>
                </c:pt>
                <c:pt idx="54">
                  <c:v>521</c:v>
                </c:pt>
                <c:pt idx="55">
                  <c:v>503</c:v>
                </c:pt>
                <c:pt idx="56">
                  <c:v>473</c:v>
                </c:pt>
                <c:pt idx="57">
                  <c:v>458</c:v>
                </c:pt>
                <c:pt idx="58">
                  <c:v>402</c:v>
                </c:pt>
                <c:pt idx="59">
                  <c:v>412</c:v>
                </c:pt>
                <c:pt idx="60">
                  <c:v>397</c:v>
                </c:pt>
                <c:pt idx="61">
                  <c:v>467</c:v>
                </c:pt>
                <c:pt idx="62">
                  <c:v>475</c:v>
                </c:pt>
                <c:pt idx="63">
                  <c:v>408</c:v>
                </c:pt>
                <c:pt idx="64">
                  <c:v>420</c:v>
                </c:pt>
                <c:pt idx="65">
                  <c:v>427</c:v>
                </c:pt>
                <c:pt idx="66">
                  <c:v>428</c:v>
                </c:pt>
                <c:pt idx="67">
                  <c:v>577</c:v>
                </c:pt>
                <c:pt idx="68">
                  <c:v>568</c:v>
                </c:pt>
                <c:pt idx="69">
                  <c:v>577</c:v>
                </c:pt>
                <c:pt idx="70">
                  <c:v>595</c:v>
                </c:pt>
                <c:pt idx="71">
                  <c:v>581</c:v>
                </c:pt>
                <c:pt idx="72">
                  <c:v>587</c:v>
                </c:pt>
                <c:pt idx="73">
                  <c:v>546</c:v>
                </c:pt>
                <c:pt idx="74">
                  <c:v>543</c:v>
                </c:pt>
                <c:pt idx="75">
                  <c:v>568</c:v>
                </c:pt>
                <c:pt idx="76">
                  <c:v>487</c:v>
                </c:pt>
                <c:pt idx="77">
                  <c:v>499</c:v>
                </c:pt>
                <c:pt idx="78">
                  <c:v>489</c:v>
                </c:pt>
                <c:pt idx="79">
                  <c:v>380</c:v>
                </c:pt>
                <c:pt idx="80">
                  <c:v>419</c:v>
                </c:pt>
                <c:pt idx="81">
                  <c:v>425</c:v>
                </c:pt>
                <c:pt idx="82">
                  <c:v>394</c:v>
                </c:pt>
                <c:pt idx="83">
                  <c:v>392</c:v>
                </c:pt>
                <c:pt idx="84">
                  <c:v>378</c:v>
                </c:pt>
                <c:pt idx="85">
                  <c:v>294</c:v>
                </c:pt>
                <c:pt idx="86">
                  <c:v>289</c:v>
                </c:pt>
                <c:pt idx="87">
                  <c:v>278</c:v>
                </c:pt>
                <c:pt idx="88">
                  <c:v>286</c:v>
                </c:pt>
                <c:pt idx="89">
                  <c:v>276</c:v>
                </c:pt>
                <c:pt idx="90">
                  <c:v>279</c:v>
                </c:pt>
                <c:pt idx="91">
                  <c:v>259</c:v>
                </c:pt>
                <c:pt idx="92">
                  <c:v>224</c:v>
                </c:pt>
                <c:pt idx="93">
                  <c:v>195</c:v>
                </c:pt>
                <c:pt idx="94">
                  <c:v>214</c:v>
                </c:pt>
                <c:pt idx="95">
                  <c:v>220</c:v>
                </c:pt>
                <c:pt idx="96">
                  <c:v>225</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Consented'!$A$64:$A$160</c:f>
              <c:numCache>
                <c:formatCode>mmm\-yy</c:formatCode>
                <c:ptCount val="9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43696</c:v>
                </c:pt>
                <c:pt idx="31">
                  <c:v>43709</c:v>
                </c:pt>
                <c:pt idx="32">
                  <c:v>43757</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numCache>
            </c:numRef>
          </c:cat>
          <c:val>
            <c:numRef>
              <c:f>'Dwellings Consented'!$BB$64:$BB$160</c:f>
              <c:numCache>
                <c:formatCode>General</c:formatCode>
                <c:ptCount val="97"/>
                <c:pt idx="0">
                  <c:v>1065</c:v>
                </c:pt>
                <c:pt idx="1">
                  <c:v>1138</c:v>
                </c:pt>
                <c:pt idx="2">
                  <c:v>1132</c:v>
                </c:pt>
                <c:pt idx="3">
                  <c:v>1128</c:v>
                </c:pt>
                <c:pt idx="4">
                  <c:v>1090</c:v>
                </c:pt>
                <c:pt idx="5">
                  <c:v>1139</c:v>
                </c:pt>
                <c:pt idx="6">
                  <c:v>1117</c:v>
                </c:pt>
                <c:pt idx="7">
                  <c:v>1069</c:v>
                </c:pt>
                <c:pt idx="8">
                  <c:v>1098</c:v>
                </c:pt>
                <c:pt idx="9">
                  <c:v>1070</c:v>
                </c:pt>
                <c:pt idx="10">
                  <c:v>1114</c:v>
                </c:pt>
                <c:pt idx="11">
                  <c:v>1099</c:v>
                </c:pt>
                <c:pt idx="12">
                  <c:v>1048</c:v>
                </c:pt>
                <c:pt idx="13">
                  <c:v>1148</c:v>
                </c:pt>
                <c:pt idx="14">
                  <c:v>1254</c:v>
                </c:pt>
                <c:pt idx="15">
                  <c:v>1261</c:v>
                </c:pt>
                <c:pt idx="16">
                  <c:v>1200</c:v>
                </c:pt>
                <c:pt idx="17">
                  <c:v>1147</c:v>
                </c:pt>
                <c:pt idx="18">
                  <c:v>1059</c:v>
                </c:pt>
                <c:pt idx="19">
                  <c:v>1064</c:v>
                </c:pt>
                <c:pt idx="20">
                  <c:v>1090</c:v>
                </c:pt>
                <c:pt idx="21">
                  <c:v>1176</c:v>
                </c:pt>
                <c:pt idx="22">
                  <c:v>1287</c:v>
                </c:pt>
                <c:pt idx="23">
                  <c:v>1299</c:v>
                </c:pt>
                <c:pt idx="24">
                  <c:v>1309</c:v>
                </c:pt>
                <c:pt idx="25">
                  <c:v>1191</c:v>
                </c:pt>
                <c:pt idx="26">
                  <c:v>1145</c:v>
                </c:pt>
                <c:pt idx="27">
                  <c:v>1221</c:v>
                </c:pt>
                <c:pt idx="28">
                  <c:v>1350</c:v>
                </c:pt>
                <c:pt idx="29">
                  <c:v>1583</c:v>
                </c:pt>
                <c:pt idx="30">
                  <c:v>1741</c:v>
                </c:pt>
                <c:pt idx="31">
                  <c:v>1748</c:v>
                </c:pt>
                <c:pt idx="32">
                  <c:v>1827</c:v>
                </c:pt>
                <c:pt idx="33">
                  <c:v>1859</c:v>
                </c:pt>
                <c:pt idx="34">
                  <c:v>1956</c:v>
                </c:pt>
                <c:pt idx="35">
                  <c:v>1913</c:v>
                </c:pt>
                <c:pt idx="36">
                  <c:v>1979</c:v>
                </c:pt>
                <c:pt idx="37">
                  <c:v>1996</c:v>
                </c:pt>
                <c:pt idx="38">
                  <c:v>1958</c:v>
                </c:pt>
                <c:pt idx="39">
                  <c:v>1929</c:v>
                </c:pt>
                <c:pt idx="40">
                  <c:v>1843</c:v>
                </c:pt>
                <c:pt idx="41">
                  <c:v>1683</c:v>
                </c:pt>
                <c:pt idx="42">
                  <c:v>1544</c:v>
                </c:pt>
                <c:pt idx="43">
                  <c:v>1771</c:v>
                </c:pt>
                <c:pt idx="44">
                  <c:v>1861</c:v>
                </c:pt>
                <c:pt idx="45">
                  <c:v>1791</c:v>
                </c:pt>
                <c:pt idx="46">
                  <c:v>1563</c:v>
                </c:pt>
                <c:pt idx="47">
                  <c:v>1638</c:v>
                </c:pt>
                <c:pt idx="48">
                  <c:v>1604</c:v>
                </c:pt>
                <c:pt idx="49">
                  <c:v>1580</c:v>
                </c:pt>
                <c:pt idx="50">
                  <c:v>1815</c:v>
                </c:pt>
                <c:pt idx="51">
                  <c:v>1879</c:v>
                </c:pt>
                <c:pt idx="52">
                  <c:v>1925</c:v>
                </c:pt>
                <c:pt idx="53">
                  <c:v>1844</c:v>
                </c:pt>
                <c:pt idx="54">
                  <c:v>1973</c:v>
                </c:pt>
                <c:pt idx="55">
                  <c:v>1920</c:v>
                </c:pt>
                <c:pt idx="56">
                  <c:v>1806</c:v>
                </c:pt>
                <c:pt idx="57">
                  <c:v>1964</c:v>
                </c:pt>
                <c:pt idx="58">
                  <c:v>2050</c:v>
                </c:pt>
                <c:pt idx="59">
                  <c:v>2027</c:v>
                </c:pt>
                <c:pt idx="60">
                  <c:v>2145</c:v>
                </c:pt>
                <c:pt idx="61">
                  <c:v>2381</c:v>
                </c:pt>
                <c:pt idx="62">
                  <c:v>2210</c:v>
                </c:pt>
                <c:pt idx="63">
                  <c:v>2191</c:v>
                </c:pt>
                <c:pt idx="64">
                  <c:v>2131</c:v>
                </c:pt>
                <c:pt idx="65">
                  <c:v>2198</c:v>
                </c:pt>
                <c:pt idx="66">
                  <c:v>2080</c:v>
                </c:pt>
                <c:pt idx="67">
                  <c:v>2243</c:v>
                </c:pt>
                <c:pt idx="68">
                  <c:v>2313</c:v>
                </c:pt>
                <c:pt idx="69">
                  <c:v>2214</c:v>
                </c:pt>
                <c:pt idx="70">
                  <c:v>2275</c:v>
                </c:pt>
                <c:pt idx="71">
                  <c:v>2221</c:v>
                </c:pt>
                <c:pt idx="72">
                  <c:v>2138</c:v>
                </c:pt>
                <c:pt idx="73">
                  <c:v>1972</c:v>
                </c:pt>
                <c:pt idx="74">
                  <c:v>1952</c:v>
                </c:pt>
                <c:pt idx="75">
                  <c:v>1997</c:v>
                </c:pt>
                <c:pt idx="76">
                  <c:v>2000</c:v>
                </c:pt>
                <c:pt idx="77">
                  <c:v>2048</c:v>
                </c:pt>
                <c:pt idx="78">
                  <c:v>2019</c:v>
                </c:pt>
                <c:pt idx="79">
                  <c:v>1802</c:v>
                </c:pt>
                <c:pt idx="80">
                  <c:v>1695</c:v>
                </c:pt>
                <c:pt idx="81">
                  <c:v>1597</c:v>
                </c:pt>
                <c:pt idx="82">
                  <c:v>1567</c:v>
                </c:pt>
                <c:pt idx="83">
                  <c:v>1608</c:v>
                </c:pt>
                <c:pt idx="84">
                  <c:v>1543</c:v>
                </c:pt>
                <c:pt idx="85">
                  <c:v>1494</c:v>
                </c:pt>
                <c:pt idx="86">
                  <c:v>1577</c:v>
                </c:pt>
                <c:pt idx="87">
                  <c:v>1499</c:v>
                </c:pt>
                <c:pt idx="88">
                  <c:v>1420</c:v>
                </c:pt>
                <c:pt idx="89">
                  <c:v>1267</c:v>
                </c:pt>
                <c:pt idx="90">
                  <c:v>1270</c:v>
                </c:pt>
                <c:pt idx="91">
                  <c:v>1121</c:v>
                </c:pt>
                <c:pt idx="92">
                  <c:v>1107</c:v>
                </c:pt>
                <c:pt idx="93">
                  <c:v>1115</c:v>
                </c:pt>
                <c:pt idx="94">
                  <c:v>1319</c:v>
                </c:pt>
                <c:pt idx="95">
                  <c:v>1251</c:v>
                </c:pt>
                <c:pt idx="96">
                  <c:v>1247</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Consented'!$A$64:$A$160</c:f>
              <c:numCache>
                <c:formatCode>mmm\-yy</c:formatCode>
                <c:ptCount val="9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43696</c:v>
                </c:pt>
                <c:pt idx="31">
                  <c:v>43709</c:v>
                </c:pt>
                <c:pt idx="32">
                  <c:v>43757</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numCache>
            </c:numRef>
          </c:cat>
          <c:val>
            <c:numRef>
              <c:f>'Dwellings Consented'!$BC$64:$BC$160</c:f>
              <c:numCache>
                <c:formatCode>General</c:formatCode>
                <c:ptCount val="97"/>
                <c:pt idx="0">
                  <c:v>1173</c:v>
                </c:pt>
                <c:pt idx="1">
                  <c:v>1228</c:v>
                </c:pt>
                <c:pt idx="2">
                  <c:v>1297</c:v>
                </c:pt>
                <c:pt idx="3">
                  <c:v>1302</c:v>
                </c:pt>
                <c:pt idx="4">
                  <c:v>1295</c:v>
                </c:pt>
                <c:pt idx="5">
                  <c:v>1045</c:v>
                </c:pt>
                <c:pt idx="6">
                  <c:v>1069</c:v>
                </c:pt>
                <c:pt idx="7">
                  <c:v>1222</c:v>
                </c:pt>
                <c:pt idx="8">
                  <c:v>1237</c:v>
                </c:pt>
                <c:pt idx="9">
                  <c:v>1479</c:v>
                </c:pt>
                <c:pt idx="10">
                  <c:v>1637</c:v>
                </c:pt>
                <c:pt idx="11">
                  <c:v>1714</c:v>
                </c:pt>
                <c:pt idx="12">
                  <c:v>1624</c:v>
                </c:pt>
                <c:pt idx="13">
                  <c:v>1570</c:v>
                </c:pt>
                <c:pt idx="14">
                  <c:v>1664</c:v>
                </c:pt>
                <c:pt idx="15">
                  <c:v>1702</c:v>
                </c:pt>
                <c:pt idx="16">
                  <c:v>1705</c:v>
                </c:pt>
                <c:pt idx="17">
                  <c:v>1895</c:v>
                </c:pt>
                <c:pt idx="18">
                  <c:v>1929</c:v>
                </c:pt>
                <c:pt idx="19">
                  <c:v>1801</c:v>
                </c:pt>
                <c:pt idx="20">
                  <c:v>1854</c:v>
                </c:pt>
                <c:pt idx="21">
                  <c:v>1538</c:v>
                </c:pt>
                <c:pt idx="22">
                  <c:v>1522</c:v>
                </c:pt>
                <c:pt idx="23">
                  <c:v>1474</c:v>
                </c:pt>
                <c:pt idx="24">
                  <c:v>1560</c:v>
                </c:pt>
                <c:pt idx="25">
                  <c:v>1626</c:v>
                </c:pt>
                <c:pt idx="26">
                  <c:v>1521</c:v>
                </c:pt>
                <c:pt idx="27">
                  <c:v>1567</c:v>
                </c:pt>
                <c:pt idx="28">
                  <c:v>1574</c:v>
                </c:pt>
                <c:pt idx="29">
                  <c:v>1593</c:v>
                </c:pt>
                <c:pt idx="30">
                  <c:v>1602</c:v>
                </c:pt>
                <c:pt idx="31">
                  <c:v>1683</c:v>
                </c:pt>
                <c:pt idx="32">
                  <c:v>1710</c:v>
                </c:pt>
                <c:pt idx="33">
                  <c:v>1654</c:v>
                </c:pt>
                <c:pt idx="34">
                  <c:v>1650</c:v>
                </c:pt>
                <c:pt idx="35">
                  <c:v>1749</c:v>
                </c:pt>
                <c:pt idx="36">
                  <c:v>1738</c:v>
                </c:pt>
                <c:pt idx="37">
                  <c:v>1745</c:v>
                </c:pt>
                <c:pt idx="38">
                  <c:v>1697</c:v>
                </c:pt>
                <c:pt idx="39">
                  <c:v>1673</c:v>
                </c:pt>
                <c:pt idx="40">
                  <c:v>1729</c:v>
                </c:pt>
                <c:pt idx="41">
                  <c:v>1689</c:v>
                </c:pt>
                <c:pt idx="42">
                  <c:v>1681</c:v>
                </c:pt>
                <c:pt idx="43">
                  <c:v>1686</c:v>
                </c:pt>
                <c:pt idx="44">
                  <c:v>1636</c:v>
                </c:pt>
                <c:pt idx="45">
                  <c:v>1847</c:v>
                </c:pt>
                <c:pt idx="46">
                  <c:v>2002</c:v>
                </c:pt>
                <c:pt idx="47">
                  <c:v>2177</c:v>
                </c:pt>
                <c:pt idx="48">
                  <c:v>2169</c:v>
                </c:pt>
                <c:pt idx="49">
                  <c:v>2254</c:v>
                </c:pt>
                <c:pt idx="50">
                  <c:v>2308</c:v>
                </c:pt>
                <c:pt idx="51">
                  <c:v>2341</c:v>
                </c:pt>
                <c:pt idx="52">
                  <c:v>2369</c:v>
                </c:pt>
                <c:pt idx="53">
                  <c:v>2297</c:v>
                </c:pt>
                <c:pt idx="54">
                  <c:v>2505</c:v>
                </c:pt>
                <c:pt idx="55">
                  <c:v>2497</c:v>
                </c:pt>
                <c:pt idx="56">
                  <c:v>2609</c:v>
                </c:pt>
                <c:pt idx="57">
                  <c:v>2508</c:v>
                </c:pt>
                <c:pt idx="58">
                  <c:v>2397</c:v>
                </c:pt>
                <c:pt idx="59">
                  <c:v>2236</c:v>
                </c:pt>
                <c:pt idx="60">
                  <c:v>2271</c:v>
                </c:pt>
                <c:pt idx="61">
                  <c:v>2515</c:v>
                </c:pt>
                <c:pt idx="62">
                  <c:v>2565</c:v>
                </c:pt>
                <c:pt idx="63">
                  <c:v>2663</c:v>
                </c:pt>
                <c:pt idx="64">
                  <c:v>2901</c:v>
                </c:pt>
                <c:pt idx="65">
                  <c:v>3019</c:v>
                </c:pt>
                <c:pt idx="66">
                  <c:v>2934</c:v>
                </c:pt>
                <c:pt idx="67">
                  <c:v>3067</c:v>
                </c:pt>
                <c:pt idx="68">
                  <c:v>3040</c:v>
                </c:pt>
                <c:pt idx="69">
                  <c:v>3115</c:v>
                </c:pt>
                <c:pt idx="70">
                  <c:v>3063</c:v>
                </c:pt>
                <c:pt idx="71">
                  <c:v>3097</c:v>
                </c:pt>
                <c:pt idx="72">
                  <c:v>3031</c:v>
                </c:pt>
                <c:pt idx="73">
                  <c:v>2823</c:v>
                </c:pt>
                <c:pt idx="74">
                  <c:v>2828</c:v>
                </c:pt>
                <c:pt idx="75">
                  <c:v>2762</c:v>
                </c:pt>
                <c:pt idx="76">
                  <c:v>2570</c:v>
                </c:pt>
                <c:pt idx="77">
                  <c:v>2495</c:v>
                </c:pt>
                <c:pt idx="78">
                  <c:v>2404</c:v>
                </c:pt>
                <c:pt idx="79">
                  <c:v>2221</c:v>
                </c:pt>
                <c:pt idx="80">
                  <c:v>2189</c:v>
                </c:pt>
                <c:pt idx="81">
                  <c:v>2019</c:v>
                </c:pt>
                <c:pt idx="82">
                  <c:v>1946</c:v>
                </c:pt>
                <c:pt idx="83">
                  <c:v>1913</c:v>
                </c:pt>
                <c:pt idx="84">
                  <c:v>1935</c:v>
                </c:pt>
                <c:pt idx="85">
                  <c:v>1813</c:v>
                </c:pt>
                <c:pt idx="86">
                  <c:v>1684</c:v>
                </c:pt>
                <c:pt idx="87">
                  <c:v>1625</c:v>
                </c:pt>
                <c:pt idx="88">
                  <c:v>1520</c:v>
                </c:pt>
                <c:pt idx="89">
                  <c:v>1481</c:v>
                </c:pt>
                <c:pt idx="90">
                  <c:v>1480</c:v>
                </c:pt>
                <c:pt idx="91">
                  <c:v>1624</c:v>
                </c:pt>
                <c:pt idx="92">
                  <c:v>1622</c:v>
                </c:pt>
                <c:pt idx="93">
                  <c:v>1636</c:v>
                </c:pt>
                <c:pt idx="94">
                  <c:v>1626</c:v>
                </c:pt>
                <c:pt idx="95">
                  <c:v>1566</c:v>
                </c:pt>
                <c:pt idx="96">
                  <c:v>1665</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Consented'!$A$64:$A$160</c:f>
              <c:numCache>
                <c:formatCode>mmm\-yy</c:formatCode>
                <c:ptCount val="97"/>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43696</c:v>
                </c:pt>
                <c:pt idx="31">
                  <c:v>43709</c:v>
                </c:pt>
                <c:pt idx="32">
                  <c:v>43757</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pt idx="69">
                  <c:v>44866</c:v>
                </c:pt>
                <c:pt idx="70">
                  <c:v>44896</c:v>
                </c:pt>
                <c:pt idx="71">
                  <c:v>44927</c:v>
                </c:pt>
                <c:pt idx="72">
                  <c:v>44958</c:v>
                </c:pt>
                <c:pt idx="73">
                  <c:v>44986</c:v>
                </c:pt>
                <c:pt idx="74">
                  <c:v>45017</c:v>
                </c:pt>
                <c:pt idx="75">
                  <c:v>45047</c:v>
                </c:pt>
                <c:pt idx="76">
                  <c:v>45078</c:v>
                </c:pt>
                <c:pt idx="77">
                  <c:v>45108</c:v>
                </c:pt>
                <c:pt idx="78">
                  <c:v>45139</c:v>
                </c:pt>
                <c:pt idx="79">
                  <c:v>45170</c:v>
                </c:pt>
                <c:pt idx="80">
                  <c:v>45200</c:v>
                </c:pt>
                <c:pt idx="81">
                  <c:v>45231</c:v>
                </c:pt>
                <c:pt idx="82">
                  <c:v>45261</c:v>
                </c:pt>
                <c:pt idx="83">
                  <c:v>45292</c:v>
                </c:pt>
                <c:pt idx="84">
                  <c:v>45323</c:v>
                </c:pt>
                <c:pt idx="85">
                  <c:v>45352</c:v>
                </c:pt>
                <c:pt idx="86">
                  <c:v>45383</c:v>
                </c:pt>
                <c:pt idx="87">
                  <c:v>45413</c:v>
                </c:pt>
                <c:pt idx="88">
                  <c:v>45444</c:v>
                </c:pt>
                <c:pt idx="89">
                  <c:v>45474</c:v>
                </c:pt>
                <c:pt idx="90">
                  <c:v>45505</c:v>
                </c:pt>
                <c:pt idx="91">
                  <c:v>45536</c:v>
                </c:pt>
                <c:pt idx="92">
                  <c:v>45566</c:v>
                </c:pt>
                <c:pt idx="93">
                  <c:v>45597</c:v>
                </c:pt>
                <c:pt idx="94">
                  <c:v>45627</c:v>
                </c:pt>
                <c:pt idx="95">
                  <c:v>45658</c:v>
                </c:pt>
                <c:pt idx="96">
                  <c:v>45689</c:v>
                </c:pt>
              </c:numCache>
            </c:numRef>
          </c:cat>
          <c:val>
            <c:numRef>
              <c:f>'Dwellings Consented'!$BE$64:$BE$160</c:f>
              <c:numCache>
                <c:formatCode>0%</c:formatCode>
                <c:ptCount val="97"/>
                <c:pt idx="0">
                  <c:v>0.25126928820308614</c:v>
                </c:pt>
                <c:pt idx="1">
                  <c:v>0.2599274438670458</c:v>
                </c:pt>
                <c:pt idx="2">
                  <c:v>0.26491296694699784</c:v>
                </c:pt>
                <c:pt idx="3">
                  <c:v>0.2626457269486463</c:v>
                </c:pt>
                <c:pt idx="4">
                  <c:v>0.25472790428406022</c:v>
                </c:pt>
                <c:pt idx="5">
                  <c:v>0.24117003283255398</c:v>
                </c:pt>
                <c:pt idx="6">
                  <c:v>0.24227959084266926</c:v>
                </c:pt>
                <c:pt idx="7">
                  <c:v>0.25133275176892506</c:v>
                </c:pt>
                <c:pt idx="8">
                  <c:v>0.25198204221988729</c:v>
                </c:pt>
                <c:pt idx="9">
                  <c:v>0.26279004752585966</c:v>
                </c:pt>
                <c:pt idx="10">
                  <c:v>0.27716941198122758</c:v>
                </c:pt>
                <c:pt idx="11">
                  <c:v>0.27761220987988799</c:v>
                </c:pt>
                <c:pt idx="12">
                  <c:v>0.26520086862106407</c:v>
                </c:pt>
                <c:pt idx="13">
                  <c:v>0.26608291636883491</c:v>
                </c:pt>
                <c:pt idx="14">
                  <c:v>0.27311032762920284</c:v>
                </c:pt>
                <c:pt idx="15">
                  <c:v>0.28450382923252404</c:v>
                </c:pt>
                <c:pt idx="16">
                  <c:v>0.27916565607567306</c:v>
                </c:pt>
                <c:pt idx="17">
                  <c:v>0.28065395095367845</c:v>
                </c:pt>
                <c:pt idx="18">
                  <c:v>0.2802685392391388</c:v>
                </c:pt>
                <c:pt idx="19">
                  <c:v>0.2712244109694863</c:v>
                </c:pt>
                <c:pt idx="20">
                  <c:v>0.27588316256308304</c:v>
                </c:pt>
                <c:pt idx="21">
                  <c:v>0.26585937500000001</c:v>
                </c:pt>
                <c:pt idx="22">
                  <c:v>0.27196392473954284</c:v>
                </c:pt>
                <c:pt idx="23">
                  <c:v>0.27124773960216997</c:v>
                </c:pt>
                <c:pt idx="24">
                  <c:v>0.27753303964757708</c:v>
                </c:pt>
                <c:pt idx="25">
                  <c:v>0.27360530488683871</c:v>
                </c:pt>
                <c:pt idx="26">
                  <c:v>0.266031699869129</c:v>
                </c:pt>
                <c:pt idx="27">
                  <c:v>0.26647936027663716</c:v>
                </c:pt>
                <c:pt idx="28">
                  <c:v>0.27273375142531359</c:v>
                </c:pt>
                <c:pt idx="29">
                  <c:v>0.28427929193593704</c:v>
                </c:pt>
                <c:pt idx="30">
                  <c:v>0.28149180899268039</c:v>
                </c:pt>
                <c:pt idx="31">
                  <c:v>0.28221948886155529</c:v>
                </c:pt>
                <c:pt idx="32">
                  <c:v>0.28361710685078428</c:v>
                </c:pt>
                <c:pt idx="33">
                  <c:v>0.27922776806134803</c:v>
                </c:pt>
                <c:pt idx="34">
                  <c:v>0.28005807047644188</c:v>
                </c:pt>
                <c:pt idx="35">
                  <c:v>0.27891292735042733</c:v>
                </c:pt>
                <c:pt idx="36">
                  <c:v>0.27810690723037568</c:v>
                </c:pt>
                <c:pt idx="37">
                  <c:v>0.28181087597106885</c:v>
                </c:pt>
                <c:pt idx="38">
                  <c:v>0.27772139909343074</c:v>
                </c:pt>
                <c:pt idx="39">
                  <c:v>0.28065695949209857</c:v>
                </c:pt>
                <c:pt idx="40">
                  <c:v>0.27561239680606309</c:v>
                </c:pt>
                <c:pt idx="41">
                  <c:v>0.26072651581279793</c:v>
                </c:pt>
                <c:pt idx="42">
                  <c:v>0.25058815621429054</c:v>
                </c:pt>
                <c:pt idx="43">
                  <c:v>0.2574347039048358</c:v>
                </c:pt>
                <c:pt idx="44">
                  <c:v>0.25800893426930438</c:v>
                </c:pt>
                <c:pt idx="45">
                  <c:v>0.25709023941068138</c:v>
                </c:pt>
                <c:pt idx="46">
                  <c:v>0.25112592325707078</c:v>
                </c:pt>
                <c:pt idx="47">
                  <c:v>0.25939344358090338</c:v>
                </c:pt>
                <c:pt idx="48">
                  <c:v>0.256434308495046</c:v>
                </c:pt>
                <c:pt idx="49">
                  <c:v>0.25360164646695632</c:v>
                </c:pt>
                <c:pt idx="50">
                  <c:v>0.26071448169895189</c:v>
                </c:pt>
                <c:pt idx="51">
                  <c:v>0.25290885585003231</c:v>
                </c:pt>
                <c:pt idx="52">
                  <c:v>0.25179931704754399</c:v>
                </c:pt>
                <c:pt idx="53">
                  <c:v>0.24226131440204626</c:v>
                </c:pt>
                <c:pt idx="54">
                  <c:v>0.2508530710558009</c:v>
                </c:pt>
                <c:pt idx="55">
                  <c:v>0.24742268041237114</c:v>
                </c:pt>
                <c:pt idx="56">
                  <c:v>0.24518459069020868</c:v>
                </c:pt>
                <c:pt idx="57">
                  <c:v>0.24185635792778651</c:v>
                </c:pt>
                <c:pt idx="58">
                  <c:v>0.23620244532125287</c:v>
                </c:pt>
                <c:pt idx="59">
                  <c:v>0.23005757590669751</c:v>
                </c:pt>
                <c:pt idx="60">
                  <c:v>0.23155008178581737</c:v>
                </c:pt>
                <c:pt idx="61">
                  <c:v>0.2497089910136425</c:v>
                </c:pt>
                <c:pt idx="62">
                  <c:v>0.24455002794857461</c:v>
                </c:pt>
                <c:pt idx="63">
                  <c:v>0.24262264846919956</c:v>
                </c:pt>
                <c:pt idx="64">
                  <c:v>0.25230228145680039</c:v>
                </c:pt>
                <c:pt idx="65">
                  <c:v>0.25957779515246288</c:v>
                </c:pt>
                <c:pt idx="66">
                  <c:v>0.25355262544844615</c:v>
                </c:pt>
                <c:pt idx="67">
                  <c:v>0.26777348191949057</c:v>
                </c:pt>
                <c:pt idx="68">
                  <c:v>0.26962659380692167</c:v>
                </c:pt>
                <c:pt idx="69">
                  <c:v>0.27175263424285651</c:v>
                </c:pt>
                <c:pt idx="70">
                  <c:v>0.27853152434158018</c:v>
                </c:pt>
                <c:pt idx="71">
                  <c:v>0.27874119926286445</c:v>
                </c:pt>
                <c:pt idx="72">
                  <c:v>0.27658449858248041</c:v>
                </c:pt>
                <c:pt idx="73">
                  <c:v>0.26294801102796378</c:v>
                </c:pt>
                <c:pt idx="74">
                  <c:v>0.26576464127015825</c:v>
                </c:pt>
                <c:pt idx="75">
                  <c:v>0.27263421874200316</c:v>
                </c:pt>
                <c:pt idx="76">
                  <c:v>0.26497249148545976</c:v>
                </c:pt>
                <c:pt idx="77">
                  <c:v>0.26900709598250011</c:v>
                </c:pt>
                <c:pt idx="78">
                  <c:v>0.27284341498639114</c:v>
                </c:pt>
                <c:pt idx="79">
                  <c:v>0.25780197903858537</c:v>
                </c:pt>
                <c:pt idx="80">
                  <c:v>0.25814385985961963</c:v>
                </c:pt>
                <c:pt idx="81">
                  <c:v>0.25459929435483869</c:v>
                </c:pt>
                <c:pt idx="82">
                  <c:v>0.25225981404958675</c:v>
                </c:pt>
                <c:pt idx="83">
                  <c:v>0.25560128029263834</c:v>
                </c:pt>
                <c:pt idx="84">
                  <c:v>0.25278615445129149</c:v>
                </c:pt>
                <c:pt idx="85">
                  <c:v>0.24498265188108034</c:v>
                </c:pt>
                <c:pt idx="86">
                  <c:v>0.24232081911262798</c:v>
                </c:pt>
                <c:pt idx="87">
                  <c:v>0.23481501932633905</c:v>
                </c:pt>
                <c:pt idx="88">
                  <c:v>0.23284012991699748</c:v>
                </c:pt>
                <c:pt idx="89">
                  <c:v>0.22134387351778656</c:v>
                </c:pt>
                <c:pt idx="90">
                  <c:v>0.22032295606633692</c:v>
                </c:pt>
                <c:pt idx="91">
                  <c:v>0.21735040879820564</c:v>
                </c:pt>
                <c:pt idx="92">
                  <c:v>0.2130130563370122</c:v>
                </c:pt>
                <c:pt idx="93">
                  <c:v>0.21186623516720604</c:v>
                </c:pt>
                <c:pt idx="94">
                  <c:v>0.22663031781332951</c:v>
                </c:pt>
                <c:pt idx="95">
                  <c:v>0.21815961497018893</c:v>
                </c:pt>
                <c:pt idx="96">
                  <c:v>0.22824505238649592</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CCCs'!$A$111:$A$147</c:f>
              <c:numCache>
                <c:formatCode>mmm\-yy</c:formatCode>
                <c:ptCount val="37"/>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pt idx="36">
                  <c:v>45689</c:v>
                </c:pt>
              </c:numCache>
            </c:numRef>
          </c:cat>
          <c:val>
            <c:numRef>
              <c:f>'Dwellings with CCCs'!$B$111:$B$147</c:f>
              <c:numCache>
                <c:formatCode>General</c:formatCode>
                <c:ptCount val="37"/>
                <c:pt idx="0">
                  <c:v>1023</c:v>
                </c:pt>
                <c:pt idx="1">
                  <c:v>1223</c:v>
                </c:pt>
                <c:pt idx="2">
                  <c:v>919</c:v>
                </c:pt>
                <c:pt idx="3">
                  <c:v>1423</c:v>
                </c:pt>
                <c:pt idx="4">
                  <c:v>1246</c:v>
                </c:pt>
                <c:pt idx="5">
                  <c:v>1121</c:v>
                </c:pt>
                <c:pt idx="6">
                  <c:v>1320</c:v>
                </c:pt>
                <c:pt idx="7">
                  <c:v>1034</c:v>
                </c:pt>
                <c:pt idx="8">
                  <c:v>1160</c:v>
                </c:pt>
                <c:pt idx="9">
                  <c:v>1481</c:v>
                </c:pt>
                <c:pt idx="10">
                  <c:v>1226</c:v>
                </c:pt>
                <c:pt idx="11">
                  <c:v>845</c:v>
                </c:pt>
                <c:pt idx="12">
                  <c:v>1164</c:v>
                </c:pt>
                <c:pt idx="13">
                  <c:v>1482</c:v>
                </c:pt>
                <c:pt idx="14">
                  <c:v>1189</c:v>
                </c:pt>
                <c:pt idx="15">
                  <c:v>1499</c:v>
                </c:pt>
                <c:pt idx="16">
                  <c:v>1742</c:v>
                </c:pt>
                <c:pt idx="17">
                  <c:v>1557</c:v>
                </c:pt>
                <c:pt idx="18">
                  <c:v>1497</c:v>
                </c:pt>
                <c:pt idx="19">
                  <c:v>1927</c:v>
                </c:pt>
                <c:pt idx="20">
                  <c:v>1949</c:v>
                </c:pt>
                <c:pt idx="21">
                  <c:v>1925</c:v>
                </c:pt>
                <c:pt idx="22">
                  <c:v>1327</c:v>
                </c:pt>
                <c:pt idx="23">
                  <c:v>965</c:v>
                </c:pt>
                <c:pt idx="24">
                  <c:v>1583</c:v>
                </c:pt>
                <c:pt idx="25">
                  <c:v>1728</c:v>
                </c:pt>
                <c:pt idx="26">
                  <c:v>1677</c:v>
                </c:pt>
                <c:pt idx="27">
                  <c:v>1683</c:v>
                </c:pt>
                <c:pt idx="28">
                  <c:v>1322</c:v>
                </c:pt>
                <c:pt idx="29">
                  <c:v>1614</c:v>
                </c:pt>
                <c:pt idx="30">
                  <c:v>1186</c:v>
                </c:pt>
                <c:pt idx="31">
                  <c:v>1451</c:v>
                </c:pt>
                <c:pt idx="32">
                  <c:v>1497</c:v>
                </c:pt>
                <c:pt idx="33">
                  <c:v>1444</c:v>
                </c:pt>
                <c:pt idx="34">
                  <c:v>1019</c:v>
                </c:pt>
                <c:pt idx="35">
                  <c:v>1291</c:v>
                </c:pt>
                <c:pt idx="36">
                  <c:v>899</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CCCs'!$A$123:$A$147</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with CCCs'!$F$123:$F$147</c:f>
              <c:numCache>
                <c:formatCode>General</c:formatCode>
                <c:ptCount val="25"/>
                <c:pt idx="0">
                  <c:v>1012</c:v>
                </c:pt>
                <c:pt idx="1">
                  <c:v>1231</c:v>
                </c:pt>
                <c:pt idx="2">
                  <c:v>917</c:v>
                </c:pt>
                <c:pt idx="3">
                  <c:v>1164</c:v>
                </c:pt>
                <c:pt idx="4">
                  <c:v>1327</c:v>
                </c:pt>
                <c:pt idx="5">
                  <c:v>1155</c:v>
                </c:pt>
                <c:pt idx="6">
                  <c:v>1085</c:v>
                </c:pt>
                <c:pt idx="7">
                  <c:v>1412</c:v>
                </c:pt>
                <c:pt idx="8">
                  <c:v>1434</c:v>
                </c:pt>
                <c:pt idx="9">
                  <c:v>1409</c:v>
                </c:pt>
                <c:pt idx="10">
                  <c:v>977</c:v>
                </c:pt>
                <c:pt idx="11">
                  <c:v>713</c:v>
                </c:pt>
                <c:pt idx="12">
                  <c:v>991</c:v>
                </c:pt>
                <c:pt idx="13">
                  <c:v>1104</c:v>
                </c:pt>
                <c:pt idx="14">
                  <c:v>1093</c:v>
                </c:pt>
                <c:pt idx="15">
                  <c:v>1222</c:v>
                </c:pt>
                <c:pt idx="16">
                  <c:v>927</c:v>
                </c:pt>
                <c:pt idx="17">
                  <c:v>941</c:v>
                </c:pt>
                <c:pt idx="18">
                  <c:v>739</c:v>
                </c:pt>
                <c:pt idx="19">
                  <c:v>943</c:v>
                </c:pt>
                <c:pt idx="20">
                  <c:v>972</c:v>
                </c:pt>
                <c:pt idx="21">
                  <c:v>946</c:v>
                </c:pt>
                <c:pt idx="22">
                  <c:v>774</c:v>
                </c:pt>
                <c:pt idx="23">
                  <c:v>696</c:v>
                </c:pt>
                <c:pt idx="24">
                  <c:v>545</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CCCs'!$A$123:$A$147</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with CCCs'!$G$123:$G$147</c:f>
              <c:numCache>
                <c:formatCode>General</c:formatCode>
                <c:ptCount val="25"/>
                <c:pt idx="0">
                  <c:v>145</c:v>
                </c:pt>
                <c:pt idx="1">
                  <c:v>212</c:v>
                </c:pt>
                <c:pt idx="2">
                  <c:v>168</c:v>
                </c:pt>
                <c:pt idx="3">
                  <c:v>317</c:v>
                </c:pt>
                <c:pt idx="4">
                  <c:v>341</c:v>
                </c:pt>
                <c:pt idx="5">
                  <c:v>332</c:v>
                </c:pt>
                <c:pt idx="6">
                  <c:v>383</c:v>
                </c:pt>
                <c:pt idx="7">
                  <c:v>479</c:v>
                </c:pt>
                <c:pt idx="8">
                  <c:v>491</c:v>
                </c:pt>
                <c:pt idx="9">
                  <c:v>492</c:v>
                </c:pt>
                <c:pt idx="10">
                  <c:v>320</c:v>
                </c:pt>
                <c:pt idx="11">
                  <c:v>240</c:v>
                </c:pt>
                <c:pt idx="12">
                  <c:v>562</c:v>
                </c:pt>
                <c:pt idx="13">
                  <c:v>560</c:v>
                </c:pt>
                <c:pt idx="14">
                  <c:v>545</c:v>
                </c:pt>
                <c:pt idx="15">
                  <c:v>349</c:v>
                </c:pt>
                <c:pt idx="16">
                  <c:v>326</c:v>
                </c:pt>
                <c:pt idx="17">
                  <c:v>575</c:v>
                </c:pt>
                <c:pt idx="18">
                  <c:v>391</c:v>
                </c:pt>
                <c:pt idx="19">
                  <c:v>479</c:v>
                </c:pt>
                <c:pt idx="20">
                  <c:v>489</c:v>
                </c:pt>
                <c:pt idx="21">
                  <c:v>325</c:v>
                </c:pt>
                <c:pt idx="22">
                  <c:v>216</c:v>
                </c:pt>
                <c:pt idx="23">
                  <c:v>539</c:v>
                </c:pt>
                <c:pt idx="24">
                  <c:v>281</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2"/>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34-4A31-8ABE-8DCCF838F62B}"/>
                </c:ext>
              </c:extLst>
            </c:dLbl>
            <c:dLbl>
              <c:idx val="4"/>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34-4A31-8ABE-8DCCF838F62B}"/>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CCCs'!$A$123:$A$147</c:f>
              <c:numCache>
                <c:formatCode>mmm\-yy</c:formatCode>
                <c:ptCount val="25"/>
                <c:pt idx="0">
                  <c:v>44958</c:v>
                </c:pt>
                <c:pt idx="1">
                  <c:v>44986</c:v>
                </c:pt>
                <c:pt idx="2">
                  <c:v>45017</c:v>
                </c:pt>
                <c:pt idx="3">
                  <c:v>45047</c:v>
                </c:pt>
                <c:pt idx="4">
                  <c:v>45078</c:v>
                </c:pt>
                <c:pt idx="5">
                  <c:v>45108</c:v>
                </c:pt>
                <c:pt idx="6">
                  <c:v>45139</c:v>
                </c:pt>
                <c:pt idx="7">
                  <c:v>45170</c:v>
                </c:pt>
                <c:pt idx="8">
                  <c:v>45200</c:v>
                </c:pt>
                <c:pt idx="9">
                  <c:v>45231</c:v>
                </c:pt>
                <c:pt idx="10">
                  <c:v>45261</c:v>
                </c:pt>
                <c:pt idx="11">
                  <c:v>45292</c:v>
                </c:pt>
                <c:pt idx="12">
                  <c:v>45323</c:v>
                </c:pt>
                <c:pt idx="13">
                  <c:v>45352</c:v>
                </c:pt>
                <c:pt idx="14">
                  <c:v>45383</c:v>
                </c:pt>
                <c:pt idx="15">
                  <c:v>45413</c:v>
                </c:pt>
                <c:pt idx="16">
                  <c:v>45444</c:v>
                </c:pt>
                <c:pt idx="17">
                  <c:v>45474</c:v>
                </c:pt>
                <c:pt idx="18">
                  <c:v>45505</c:v>
                </c:pt>
                <c:pt idx="19">
                  <c:v>45536</c:v>
                </c:pt>
                <c:pt idx="20">
                  <c:v>45566</c:v>
                </c:pt>
                <c:pt idx="21">
                  <c:v>45597</c:v>
                </c:pt>
                <c:pt idx="22">
                  <c:v>45627</c:v>
                </c:pt>
                <c:pt idx="23">
                  <c:v>45658</c:v>
                </c:pt>
                <c:pt idx="24">
                  <c:v>45689</c:v>
                </c:pt>
              </c:numCache>
            </c:numRef>
          </c:cat>
          <c:val>
            <c:numRef>
              <c:f>'Dwellings with CCCs'!$H$123:$H$147</c:f>
              <c:numCache>
                <c:formatCode>General</c:formatCode>
                <c:ptCount val="25"/>
                <c:pt idx="0">
                  <c:v>7</c:v>
                </c:pt>
                <c:pt idx="1">
                  <c:v>16</c:v>
                </c:pt>
                <c:pt idx="2">
                  <c:v>104</c:v>
                </c:pt>
                <c:pt idx="3">
                  <c:v>13</c:v>
                </c:pt>
                <c:pt idx="4">
                  <c:v>74</c:v>
                </c:pt>
                <c:pt idx="5">
                  <c:v>70</c:v>
                </c:pt>
                <c:pt idx="6">
                  <c:v>29</c:v>
                </c:pt>
                <c:pt idx="7">
                  <c:v>36</c:v>
                </c:pt>
                <c:pt idx="8">
                  <c:v>24</c:v>
                </c:pt>
                <c:pt idx="9">
                  <c:v>24</c:v>
                </c:pt>
                <c:pt idx="10">
                  <c:v>30</c:v>
                </c:pt>
                <c:pt idx="11">
                  <c:v>12</c:v>
                </c:pt>
                <c:pt idx="12">
                  <c:v>30</c:v>
                </c:pt>
                <c:pt idx="13">
                  <c:v>64</c:v>
                </c:pt>
                <c:pt idx="14">
                  <c:v>17</c:v>
                </c:pt>
                <c:pt idx="15">
                  <c:v>77</c:v>
                </c:pt>
                <c:pt idx="16">
                  <c:v>69</c:v>
                </c:pt>
                <c:pt idx="17">
                  <c:v>97</c:v>
                </c:pt>
                <c:pt idx="18">
                  <c:v>56</c:v>
                </c:pt>
                <c:pt idx="19">
                  <c:v>29</c:v>
                </c:pt>
                <c:pt idx="20">
                  <c:v>36</c:v>
                </c:pt>
                <c:pt idx="21">
                  <c:v>173</c:v>
                </c:pt>
                <c:pt idx="22">
                  <c:v>29</c:v>
                </c:pt>
                <c:pt idx="23">
                  <c:v>56</c:v>
                </c:pt>
                <c:pt idx="24">
                  <c:v>73</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Created'!$A$116:$A$140</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'Residential Parcels Created'!$B$116:$B$140</c:f>
              <c:numCache>
                <c:formatCode>General</c:formatCode>
                <c:ptCount val="25"/>
                <c:pt idx="0">
                  <c:v>1589</c:v>
                </c:pt>
                <c:pt idx="1">
                  <c:v>951</c:v>
                </c:pt>
                <c:pt idx="2">
                  <c:v>1435</c:v>
                </c:pt>
                <c:pt idx="3">
                  <c:v>1170</c:v>
                </c:pt>
                <c:pt idx="4">
                  <c:v>1068</c:v>
                </c:pt>
                <c:pt idx="5">
                  <c:v>1169</c:v>
                </c:pt>
                <c:pt idx="6">
                  <c:v>1647</c:v>
                </c:pt>
                <c:pt idx="7">
                  <c:v>1744</c:v>
                </c:pt>
                <c:pt idx="8">
                  <c:v>1375</c:v>
                </c:pt>
                <c:pt idx="9">
                  <c:v>1398</c:v>
                </c:pt>
                <c:pt idx="10">
                  <c:v>862</c:v>
                </c:pt>
                <c:pt idx="11">
                  <c:v>1123</c:v>
                </c:pt>
                <c:pt idx="12">
                  <c:v>1391</c:v>
                </c:pt>
                <c:pt idx="13">
                  <c:v>863</c:v>
                </c:pt>
                <c:pt idx="14">
                  <c:v>1787</c:v>
                </c:pt>
                <c:pt idx="15">
                  <c:v>1328</c:v>
                </c:pt>
                <c:pt idx="16">
                  <c:v>1125</c:v>
                </c:pt>
                <c:pt idx="17">
                  <c:v>1551</c:v>
                </c:pt>
                <c:pt idx="18">
                  <c:v>1445</c:v>
                </c:pt>
                <c:pt idx="19">
                  <c:v>1129</c:v>
                </c:pt>
                <c:pt idx="20">
                  <c:v>1708</c:v>
                </c:pt>
                <c:pt idx="21">
                  <c:v>609</c:v>
                </c:pt>
                <c:pt idx="22">
                  <c:v>872</c:v>
                </c:pt>
                <c:pt idx="23">
                  <c:v>1001</c:v>
                </c:pt>
                <c:pt idx="24">
                  <c:v>1652</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Created'!$A$116:$A$140</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'Residential Parcels Created'!$J$116:$J$140</c:f>
              <c:numCache>
                <c:formatCode>General</c:formatCode>
                <c:ptCount val="25"/>
                <c:pt idx="0">
                  <c:v>1461</c:v>
                </c:pt>
                <c:pt idx="1">
                  <c:v>830</c:v>
                </c:pt>
                <c:pt idx="2">
                  <c:v>1324</c:v>
                </c:pt>
                <c:pt idx="3">
                  <c:v>1032</c:v>
                </c:pt>
                <c:pt idx="4">
                  <c:v>1020</c:v>
                </c:pt>
                <c:pt idx="5">
                  <c:v>1029</c:v>
                </c:pt>
                <c:pt idx="6">
                  <c:v>1570</c:v>
                </c:pt>
                <c:pt idx="7">
                  <c:v>1411</c:v>
                </c:pt>
                <c:pt idx="8">
                  <c:v>1294</c:v>
                </c:pt>
                <c:pt idx="9">
                  <c:v>1358</c:v>
                </c:pt>
                <c:pt idx="10">
                  <c:v>795</c:v>
                </c:pt>
                <c:pt idx="11">
                  <c:v>1063</c:v>
                </c:pt>
                <c:pt idx="12">
                  <c:v>1045</c:v>
                </c:pt>
                <c:pt idx="13">
                  <c:v>782</c:v>
                </c:pt>
                <c:pt idx="14">
                  <c:v>1733</c:v>
                </c:pt>
                <c:pt idx="15">
                  <c:v>926</c:v>
                </c:pt>
                <c:pt idx="16">
                  <c:v>1063</c:v>
                </c:pt>
                <c:pt idx="17">
                  <c:v>1125</c:v>
                </c:pt>
                <c:pt idx="18">
                  <c:v>1301</c:v>
                </c:pt>
                <c:pt idx="19">
                  <c:v>944</c:v>
                </c:pt>
                <c:pt idx="20">
                  <c:v>1601</c:v>
                </c:pt>
                <c:pt idx="21">
                  <c:v>551</c:v>
                </c:pt>
                <c:pt idx="22">
                  <c:v>751</c:v>
                </c:pt>
                <c:pt idx="23">
                  <c:v>846</c:v>
                </c:pt>
                <c:pt idx="24">
                  <c:v>1338</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Created'!$A$116:$A$140</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'Residential Parcels Created'!$P$116:$P$140</c:f>
              <c:numCache>
                <c:formatCode>0</c:formatCode>
                <c:ptCount val="25"/>
                <c:pt idx="0">
                  <c:v>100</c:v>
                </c:pt>
                <c:pt idx="1">
                  <c:v>125</c:v>
                </c:pt>
                <c:pt idx="2">
                  <c:v>115</c:v>
                </c:pt>
                <c:pt idx="3">
                  <c:v>141</c:v>
                </c:pt>
                <c:pt idx="4">
                  <c:v>45</c:v>
                </c:pt>
                <c:pt idx="5">
                  <c:v>138</c:v>
                </c:pt>
                <c:pt idx="6">
                  <c:v>72</c:v>
                </c:pt>
                <c:pt idx="7">
                  <c:v>303</c:v>
                </c:pt>
                <c:pt idx="8">
                  <c:v>77</c:v>
                </c:pt>
                <c:pt idx="9">
                  <c:v>44</c:v>
                </c:pt>
                <c:pt idx="10">
                  <c:v>73</c:v>
                </c:pt>
                <c:pt idx="11">
                  <c:v>61</c:v>
                </c:pt>
                <c:pt idx="12">
                  <c:v>354</c:v>
                </c:pt>
                <c:pt idx="13">
                  <c:v>11</c:v>
                </c:pt>
                <c:pt idx="14">
                  <c:v>43</c:v>
                </c:pt>
                <c:pt idx="15">
                  <c:v>332</c:v>
                </c:pt>
                <c:pt idx="16">
                  <c:v>65</c:v>
                </c:pt>
                <c:pt idx="17">
                  <c:v>299</c:v>
                </c:pt>
                <c:pt idx="18">
                  <c:v>139</c:v>
                </c:pt>
                <c:pt idx="19">
                  <c:v>175</c:v>
                </c:pt>
                <c:pt idx="20">
                  <c:v>100</c:v>
                </c:pt>
                <c:pt idx="21">
                  <c:v>53</c:v>
                </c:pt>
                <c:pt idx="22">
                  <c:v>118</c:v>
                </c:pt>
                <c:pt idx="23">
                  <c:v>121</c:v>
                </c:pt>
                <c:pt idx="24">
                  <c:v>98</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Created'!$A$116:$A$140</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'Residential Parcels Created'!$Q$116:$Q$140</c:f>
              <c:numCache>
                <c:formatCode>0</c:formatCode>
                <c:ptCount val="25"/>
                <c:pt idx="0">
                  <c:v>44</c:v>
                </c:pt>
                <c:pt idx="1">
                  <c:v>0</c:v>
                </c:pt>
                <c:pt idx="2">
                  <c:v>10</c:v>
                </c:pt>
                <c:pt idx="3">
                  <c:v>13</c:v>
                </c:pt>
                <c:pt idx="4">
                  <c:v>8</c:v>
                </c:pt>
                <c:pt idx="5">
                  <c:v>4</c:v>
                </c:pt>
                <c:pt idx="6">
                  <c:v>13</c:v>
                </c:pt>
                <c:pt idx="7">
                  <c:v>40</c:v>
                </c:pt>
                <c:pt idx="8">
                  <c:v>12</c:v>
                </c:pt>
                <c:pt idx="9">
                  <c:v>7</c:v>
                </c:pt>
                <c:pt idx="10">
                  <c:v>48</c:v>
                </c:pt>
                <c:pt idx="11">
                  <c:v>10</c:v>
                </c:pt>
                <c:pt idx="12">
                  <c:v>5</c:v>
                </c:pt>
                <c:pt idx="13">
                  <c:v>78</c:v>
                </c:pt>
                <c:pt idx="14">
                  <c:v>27</c:v>
                </c:pt>
                <c:pt idx="15">
                  <c:v>87</c:v>
                </c:pt>
                <c:pt idx="16">
                  <c:v>147</c:v>
                </c:pt>
                <c:pt idx="17">
                  <c:v>134</c:v>
                </c:pt>
                <c:pt idx="18">
                  <c:v>10</c:v>
                </c:pt>
                <c:pt idx="19">
                  <c:v>12</c:v>
                </c:pt>
                <c:pt idx="20">
                  <c:v>16</c:v>
                </c:pt>
                <c:pt idx="21">
                  <c:v>8</c:v>
                </c:pt>
                <c:pt idx="22">
                  <c:v>10</c:v>
                </c:pt>
                <c:pt idx="23">
                  <c:v>41</c:v>
                </c:pt>
                <c:pt idx="24">
                  <c:v>230</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Migration'!$A$354:$A$414</c:f>
              <c:numCache>
                <c:formatCode>mmm\-yy</c:formatCode>
                <c:ptCount val="61"/>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pt idx="59">
                  <c:v>45658</c:v>
                </c:pt>
                <c:pt idx="60">
                  <c:v>45689</c:v>
                </c:pt>
              </c:numCache>
            </c:numRef>
          </c:cat>
          <c:val>
            <c:numRef>
              <c:f>'P &amp; LR Migration'!$B$354:$B$414</c:f>
              <c:numCache>
                <c:formatCode>#,##0</c:formatCode>
                <c:ptCount val="61"/>
                <c:pt idx="0">
                  <c:v>4996</c:v>
                </c:pt>
                <c:pt idx="1">
                  <c:v>2889</c:v>
                </c:pt>
                <c:pt idx="2">
                  <c:v>156</c:v>
                </c:pt>
                <c:pt idx="3">
                  <c:v>307</c:v>
                </c:pt>
                <c:pt idx="4">
                  <c:v>497</c:v>
                </c:pt>
                <c:pt idx="5">
                  <c:v>908</c:v>
                </c:pt>
                <c:pt idx="6">
                  <c:v>1287</c:v>
                </c:pt>
                <c:pt idx="7">
                  <c:v>1220</c:v>
                </c:pt>
                <c:pt idx="8">
                  <c:v>1555</c:v>
                </c:pt>
                <c:pt idx="9">
                  <c:v>1583</c:v>
                </c:pt>
                <c:pt idx="10">
                  <c:v>1570</c:v>
                </c:pt>
                <c:pt idx="11">
                  <c:v>1595</c:v>
                </c:pt>
                <c:pt idx="12">
                  <c:v>1598</c:v>
                </c:pt>
                <c:pt idx="13">
                  <c:v>1814</c:v>
                </c:pt>
                <c:pt idx="14">
                  <c:v>2070</c:v>
                </c:pt>
                <c:pt idx="15">
                  <c:v>1893</c:v>
                </c:pt>
                <c:pt idx="16">
                  <c:v>1796</c:v>
                </c:pt>
                <c:pt idx="17">
                  <c:v>2152</c:v>
                </c:pt>
                <c:pt idx="18">
                  <c:v>1183</c:v>
                </c:pt>
                <c:pt idx="19">
                  <c:v>995</c:v>
                </c:pt>
                <c:pt idx="20">
                  <c:v>1292</c:v>
                </c:pt>
                <c:pt idx="21">
                  <c:v>1408</c:v>
                </c:pt>
                <c:pt idx="22">
                  <c:v>2012</c:v>
                </c:pt>
                <c:pt idx="23">
                  <c:v>1315</c:v>
                </c:pt>
                <c:pt idx="24">
                  <c:v>949</c:v>
                </c:pt>
                <c:pt idx="25">
                  <c:v>2879</c:v>
                </c:pt>
                <c:pt idx="26">
                  <c:v>2799</c:v>
                </c:pt>
                <c:pt idx="27">
                  <c:v>2622</c:v>
                </c:pt>
                <c:pt idx="28">
                  <c:v>2980</c:v>
                </c:pt>
                <c:pt idx="29">
                  <c:v>4102</c:v>
                </c:pt>
                <c:pt idx="30">
                  <c:v>4125</c:v>
                </c:pt>
                <c:pt idx="31">
                  <c:v>5869</c:v>
                </c:pt>
                <c:pt idx="32">
                  <c:v>5185</c:v>
                </c:pt>
                <c:pt idx="33">
                  <c:v>6414</c:v>
                </c:pt>
                <c:pt idx="34">
                  <c:v>5966</c:v>
                </c:pt>
                <c:pt idx="35">
                  <c:v>6263</c:v>
                </c:pt>
                <c:pt idx="36">
                  <c:v>9975</c:v>
                </c:pt>
                <c:pt idx="37">
                  <c:v>9698</c:v>
                </c:pt>
                <c:pt idx="38">
                  <c:v>7095</c:v>
                </c:pt>
                <c:pt idx="39">
                  <c:v>7531</c:v>
                </c:pt>
                <c:pt idx="40">
                  <c:v>7630</c:v>
                </c:pt>
                <c:pt idx="41">
                  <c:v>7262</c:v>
                </c:pt>
                <c:pt idx="42">
                  <c:v>8408</c:v>
                </c:pt>
                <c:pt idx="43">
                  <c:v>8378</c:v>
                </c:pt>
                <c:pt idx="44">
                  <c:v>6672</c:v>
                </c:pt>
                <c:pt idx="45">
                  <c:v>6627</c:v>
                </c:pt>
                <c:pt idx="46">
                  <c:v>5795</c:v>
                </c:pt>
                <c:pt idx="47">
                  <c:v>6074</c:v>
                </c:pt>
                <c:pt idx="48">
                  <c:v>6512</c:v>
                </c:pt>
                <c:pt idx="49">
                  <c:v>5764</c:v>
                </c:pt>
                <c:pt idx="50">
                  <c:v>4622</c:v>
                </c:pt>
                <c:pt idx="51">
                  <c:v>4131</c:v>
                </c:pt>
                <c:pt idx="52">
                  <c:v>4883</c:v>
                </c:pt>
                <c:pt idx="53">
                  <c:v>6233</c:v>
                </c:pt>
                <c:pt idx="54">
                  <c:v>4688</c:v>
                </c:pt>
                <c:pt idx="55">
                  <c:v>5618</c:v>
                </c:pt>
                <c:pt idx="56">
                  <c:v>5345</c:v>
                </c:pt>
                <c:pt idx="57">
                  <c:v>5034</c:v>
                </c:pt>
                <c:pt idx="58">
                  <c:v>5191</c:v>
                </c:pt>
                <c:pt idx="59">
                  <c:v>5771</c:v>
                </c:pt>
                <c:pt idx="60">
                  <c:v>6841</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Prices'!$A$61:$A$121</c:f>
              <c:numCache>
                <c:formatCode>mmm\-yy</c:formatCode>
                <c:ptCount val="6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pt idx="36">
                  <c:v>44986</c:v>
                </c:pt>
                <c:pt idx="37">
                  <c:v>45017</c:v>
                </c:pt>
                <c:pt idx="38">
                  <c:v>45047</c:v>
                </c:pt>
                <c:pt idx="39">
                  <c:v>45078</c:v>
                </c:pt>
                <c:pt idx="40">
                  <c:v>45108</c:v>
                </c:pt>
                <c:pt idx="41">
                  <c:v>45139</c:v>
                </c:pt>
                <c:pt idx="42">
                  <c:v>45170</c:v>
                </c:pt>
                <c:pt idx="43">
                  <c:v>45200</c:v>
                </c:pt>
                <c:pt idx="44">
                  <c:v>45231</c:v>
                </c:pt>
                <c:pt idx="45">
                  <c:v>45261</c:v>
                </c:pt>
                <c:pt idx="46">
                  <c:v>45292</c:v>
                </c:pt>
                <c:pt idx="47">
                  <c:v>45323</c:v>
                </c:pt>
                <c:pt idx="48">
                  <c:v>45352</c:v>
                </c:pt>
                <c:pt idx="49">
                  <c:v>45383</c:v>
                </c:pt>
                <c:pt idx="50">
                  <c:v>45413</c:v>
                </c:pt>
                <c:pt idx="51">
                  <c:v>45444</c:v>
                </c:pt>
                <c:pt idx="52">
                  <c:v>45474</c:v>
                </c:pt>
                <c:pt idx="53">
                  <c:v>45505</c:v>
                </c:pt>
                <c:pt idx="54">
                  <c:v>45536</c:v>
                </c:pt>
                <c:pt idx="55">
                  <c:v>45566</c:v>
                </c:pt>
                <c:pt idx="56">
                  <c:v>45597</c:v>
                </c:pt>
                <c:pt idx="57">
                  <c:v>45627</c:v>
                </c:pt>
                <c:pt idx="58">
                  <c:v>45658</c:v>
                </c:pt>
                <c:pt idx="59">
                  <c:v>45689</c:v>
                </c:pt>
                <c:pt idx="60">
                  <c:v>45717</c:v>
                </c:pt>
              </c:numCache>
            </c:numRef>
          </c:cat>
          <c:val>
            <c:numRef>
              <c:f>'Residential Median Prices'!$E$61:$E$121</c:f>
              <c:numCache>
                <c:formatCode>General</c:formatCode>
                <c:ptCount val="61"/>
                <c:pt idx="0">
                  <c:v>2583</c:v>
                </c:pt>
                <c:pt idx="1">
                  <c:v>569</c:v>
                </c:pt>
                <c:pt idx="2">
                  <c:v>1185</c:v>
                </c:pt>
                <c:pt idx="3">
                  <c:v>2114</c:v>
                </c:pt>
                <c:pt idx="4">
                  <c:v>2708</c:v>
                </c:pt>
                <c:pt idx="5">
                  <c:v>2689</c:v>
                </c:pt>
                <c:pt idx="6">
                  <c:v>2996</c:v>
                </c:pt>
                <c:pt idx="7">
                  <c:v>3234</c:v>
                </c:pt>
                <c:pt idx="8">
                  <c:v>3857</c:v>
                </c:pt>
                <c:pt idx="9">
                  <c:v>3525</c:v>
                </c:pt>
                <c:pt idx="10">
                  <c:v>1951</c:v>
                </c:pt>
                <c:pt idx="11">
                  <c:v>2912</c:v>
                </c:pt>
                <c:pt idx="12">
                  <c:v>4013</c:v>
                </c:pt>
                <c:pt idx="13">
                  <c:v>2682</c:v>
                </c:pt>
                <c:pt idx="14">
                  <c:v>2834</c:v>
                </c:pt>
                <c:pt idx="15">
                  <c:v>2853</c:v>
                </c:pt>
                <c:pt idx="16">
                  <c:v>2767</c:v>
                </c:pt>
                <c:pt idx="17">
                  <c:v>2418</c:v>
                </c:pt>
                <c:pt idx="18">
                  <c:v>1410</c:v>
                </c:pt>
                <c:pt idx="19">
                  <c:v>2688</c:v>
                </c:pt>
                <c:pt idx="20">
                  <c:v>3182</c:v>
                </c:pt>
                <c:pt idx="21">
                  <c:v>2411</c:v>
                </c:pt>
                <c:pt idx="22">
                  <c:v>1346</c:v>
                </c:pt>
                <c:pt idx="23">
                  <c:v>1789</c:v>
                </c:pt>
                <c:pt idx="24">
                  <c:v>2412</c:v>
                </c:pt>
                <c:pt idx="25">
                  <c:v>1634</c:v>
                </c:pt>
                <c:pt idx="26">
                  <c:v>1872</c:v>
                </c:pt>
                <c:pt idx="27">
                  <c:v>1709</c:v>
                </c:pt>
                <c:pt idx="28">
                  <c:v>1485</c:v>
                </c:pt>
                <c:pt idx="29">
                  <c:v>1539</c:v>
                </c:pt>
                <c:pt idx="30">
                  <c:v>1700</c:v>
                </c:pt>
                <c:pt idx="31">
                  <c:v>1632</c:v>
                </c:pt>
                <c:pt idx="32">
                  <c:v>1847</c:v>
                </c:pt>
                <c:pt idx="33">
                  <c:v>1372</c:v>
                </c:pt>
                <c:pt idx="34">
                  <c:v>961</c:v>
                </c:pt>
                <c:pt idx="35">
                  <c:v>1102</c:v>
                </c:pt>
                <c:pt idx="36">
                  <c:v>1890</c:v>
                </c:pt>
                <c:pt idx="37">
                  <c:v>1306</c:v>
                </c:pt>
                <c:pt idx="38">
                  <c:v>1834</c:v>
                </c:pt>
                <c:pt idx="39">
                  <c:v>1945</c:v>
                </c:pt>
                <c:pt idx="40">
                  <c:v>1695</c:v>
                </c:pt>
                <c:pt idx="41">
                  <c:v>1868</c:v>
                </c:pt>
                <c:pt idx="42">
                  <c:v>2013</c:v>
                </c:pt>
                <c:pt idx="43">
                  <c:v>1830</c:v>
                </c:pt>
                <c:pt idx="44">
                  <c:v>2092</c:v>
                </c:pt>
                <c:pt idx="45">
                  <c:v>1545</c:v>
                </c:pt>
                <c:pt idx="46">
                  <c:v>849</c:v>
                </c:pt>
                <c:pt idx="47">
                  <c:v>1819</c:v>
                </c:pt>
                <c:pt idx="48">
                  <c:v>2136</c:v>
                </c:pt>
                <c:pt idx="49">
                  <c:v>1757</c:v>
                </c:pt>
                <c:pt idx="50">
                  <c:v>1846</c:v>
                </c:pt>
                <c:pt idx="51">
                  <c:v>1287</c:v>
                </c:pt>
                <c:pt idx="52">
                  <c:v>1805</c:v>
                </c:pt>
                <c:pt idx="53">
                  <c:v>1801</c:v>
                </c:pt>
                <c:pt idx="54">
                  <c:v>1980</c:v>
                </c:pt>
                <c:pt idx="55">
                  <c:v>2272</c:v>
                </c:pt>
                <c:pt idx="56">
                  <c:v>2332</c:v>
                </c:pt>
                <c:pt idx="57">
                  <c:v>1809</c:v>
                </c:pt>
                <c:pt idx="58">
                  <c:v>906</c:v>
                </c:pt>
                <c:pt idx="59">
                  <c:v>1880</c:v>
                </c:pt>
                <c:pt idx="60">
                  <c:v>2362</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Prices'!$A$61:$A$121</c:f>
              <c:numCache>
                <c:formatCode>mmm\-yy</c:formatCode>
                <c:ptCount val="6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pt idx="36">
                  <c:v>44986</c:v>
                </c:pt>
                <c:pt idx="37">
                  <c:v>45017</c:v>
                </c:pt>
                <c:pt idx="38">
                  <c:v>45047</c:v>
                </c:pt>
                <c:pt idx="39">
                  <c:v>45078</c:v>
                </c:pt>
                <c:pt idx="40">
                  <c:v>45108</c:v>
                </c:pt>
                <c:pt idx="41">
                  <c:v>45139</c:v>
                </c:pt>
                <c:pt idx="42">
                  <c:v>45170</c:v>
                </c:pt>
                <c:pt idx="43">
                  <c:v>45200</c:v>
                </c:pt>
                <c:pt idx="44">
                  <c:v>45231</c:v>
                </c:pt>
                <c:pt idx="45">
                  <c:v>45261</c:v>
                </c:pt>
                <c:pt idx="46">
                  <c:v>45292</c:v>
                </c:pt>
                <c:pt idx="47">
                  <c:v>45323</c:v>
                </c:pt>
                <c:pt idx="48">
                  <c:v>45352</c:v>
                </c:pt>
                <c:pt idx="49">
                  <c:v>45383</c:v>
                </c:pt>
                <c:pt idx="50">
                  <c:v>45413</c:v>
                </c:pt>
                <c:pt idx="51">
                  <c:v>45444</c:v>
                </c:pt>
                <c:pt idx="52">
                  <c:v>45474</c:v>
                </c:pt>
                <c:pt idx="53">
                  <c:v>45505</c:v>
                </c:pt>
                <c:pt idx="54">
                  <c:v>45536</c:v>
                </c:pt>
                <c:pt idx="55">
                  <c:v>45566</c:v>
                </c:pt>
                <c:pt idx="56">
                  <c:v>45597</c:v>
                </c:pt>
                <c:pt idx="57">
                  <c:v>45627</c:v>
                </c:pt>
                <c:pt idx="58">
                  <c:v>45658</c:v>
                </c:pt>
                <c:pt idx="59">
                  <c:v>45689</c:v>
                </c:pt>
                <c:pt idx="60">
                  <c:v>45717</c:v>
                </c:pt>
              </c:numCache>
            </c:numRef>
          </c:cat>
          <c:val>
            <c:numRef>
              <c:f>'Residential Median Prices'!$B$61:$B$121</c:f>
              <c:numCache>
                <c:formatCode>_-"$"* #,##0_-;\-"$"* #,##0_-;_-"$"* "-"??_-;_-@_-</c:formatCode>
                <c:ptCount val="61"/>
                <c:pt idx="0">
                  <c:v>950000</c:v>
                </c:pt>
                <c:pt idx="1">
                  <c:v>925000</c:v>
                </c:pt>
                <c:pt idx="2">
                  <c:v>910000</c:v>
                </c:pt>
                <c:pt idx="3">
                  <c:v>928000</c:v>
                </c:pt>
                <c:pt idx="4">
                  <c:v>920000</c:v>
                </c:pt>
                <c:pt idx="5">
                  <c:v>950000</c:v>
                </c:pt>
                <c:pt idx="6">
                  <c:v>955000</c:v>
                </c:pt>
                <c:pt idx="7">
                  <c:v>1000000</c:v>
                </c:pt>
                <c:pt idx="8">
                  <c:v>1030000</c:v>
                </c:pt>
                <c:pt idx="9">
                  <c:v>1040000</c:v>
                </c:pt>
                <c:pt idx="10">
                  <c:v>1000000</c:v>
                </c:pt>
                <c:pt idx="11">
                  <c:v>1100000</c:v>
                </c:pt>
                <c:pt idx="12">
                  <c:v>1120000</c:v>
                </c:pt>
                <c:pt idx="13">
                  <c:v>1125000</c:v>
                </c:pt>
                <c:pt idx="14">
                  <c:v>1148000</c:v>
                </c:pt>
                <c:pt idx="15">
                  <c:v>1150000</c:v>
                </c:pt>
                <c:pt idx="16">
                  <c:v>1175000</c:v>
                </c:pt>
                <c:pt idx="17">
                  <c:v>1200000</c:v>
                </c:pt>
                <c:pt idx="18">
                  <c:v>1150000</c:v>
                </c:pt>
                <c:pt idx="19">
                  <c:v>1250000</c:v>
                </c:pt>
                <c:pt idx="20">
                  <c:v>1300000</c:v>
                </c:pt>
                <c:pt idx="21">
                  <c:v>1290000</c:v>
                </c:pt>
                <c:pt idx="22">
                  <c:v>1200000</c:v>
                </c:pt>
                <c:pt idx="23">
                  <c:v>1190000</c:v>
                </c:pt>
                <c:pt idx="24">
                  <c:v>1200000</c:v>
                </c:pt>
                <c:pt idx="25">
                  <c:v>1170000</c:v>
                </c:pt>
                <c:pt idx="26">
                  <c:v>1125000</c:v>
                </c:pt>
                <c:pt idx="27">
                  <c:v>1156000</c:v>
                </c:pt>
                <c:pt idx="28">
                  <c:v>1100000</c:v>
                </c:pt>
                <c:pt idx="29">
                  <c:v>1100000</c:v>
                </c:pt>
                <c:pt idx="30">
                  <c:v>1038000</c:v>
                </c:pt>
                <c:pt idx="31">
                  <c:v>1082000</c:v>
                </c:pt>
                <c:pt idx="32">
                  <c:v>1060000</c:v>
                </c:pt>
                <c:pt idx="33">
                  <c:v>1045000</c:v>
                </c:pt>
                <c:pt idx="34">
                  <c:v>943000</c:v>
                </c:pt>
                <c:pt idx="35">
                  <c:v>1005000</c:v>
                </c:pt>
                <c:pt idx="36">
                  <c:v>1000000</c:v>
                </c:pt>
                <c:pt idx="37">
                  <c:v>990000</c:v>
                </c:pt>
                <c:pt idx="38">
                  <c:v>991888</c:v>
                </c:pt>
                <c:pt idx="39">
                  <c:v>1000000</c:v>
                </c:pt>
                <c:pt idx="40">
                  <c:v>990000</c:v>
                </c:pt>
                <c:pt idx="41">
                  <c:v>1000500</c:v>
                </c:pt>
                <c:pt idx="42">
                  <c:v>1022500</c:v>
                </c:pt>
                <c:pt idx="43">
                  <c:v>1045000</c:v>
                </c:pt>
                <c:pt idx="44">
                  <c:v>1055000</c:v>
                </c:pt>
                <c:pt idx="45">
                  <c:v>1045000</c:v>
                </c:pt>
                <c:pt idx="46">
                  <c:v>977000</c:v>
                </c:pt>
                <c:pt idx="47">
                  <c:v>1020000</c:v>
                </c:pt>
                <c:pt idx="48">
                  <c:v>1070000</c:v>
                </c:pt>
                <c:pt idx="49">
                  <c:v>1050000</c:v>
                </c:pt>
                <c:pt idx="50">
                  <c:v>1025000</c:v>
                </c:pt>
                <c:pt idx="51">
                  <c:v>1048000</c:v>
                </c:pt>
                <c:pt idx="52">
                  <c:v>950000</c:v>
                </c:pt>
                <c:pt idx="53">
                  <c:v>950000</c:v>
                </c:pt>
                <c:pt idx="54">
                  <c:v>970000</c:v>
                </c:pt>
                <c:pt idx="55">
                  <c:v>1000000</c:v>
                </c:pt>
                <c:pt idx="56">
                  <c:v>1027000</c:v>
                </c:pt>
                <c:pt idx="57">
                  <c:v>1006000</c:v>
                </c:pt>
                <c:pt idx="58">
                  <c:v>949000</c:v>
                </c:pt>
                <c:pt idx="59">
                  <c:v>1002000</c:v>
                </c:pt>
                <c:pt idx="60">
                  <c:v>1040000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Prices'!$A$61:$A$121</c:f>
              <c:numCache>
                <c:formatCode>mmm\-yy</c:formatCode>
                <c:ptCount val="6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pt idx="36">
                  <c:v>44986</c:v>
                </c:pt>
                <c:pt idx="37">
                  <c:v>45017</c:v>
                </c:pt>
                <c:pt idx="38">
                  <c:v>45047</c:v>
                </c:pt>
                <c:pt idx="39">
                  <c:v>45078</c:v>
                </c:pt>
                <c:pt idx="40">
                  <c:v>45108</c:v>
                </c:pt>
                <c:pt idx="41">
                  <c:v>45139</c:v>
                </c:pt>
                <c:pt idx="42">
                  <c:v>45170</c:v>
                </c:pt>
                <c:pt idx="43">
                  <c:v>45200</c:v>
                </c:pt>
                <c:pt idx="44">
                  <c:v>45231</c:v>
                </c:pt>
                <c:pt idx="45">
                  <c:v>45261</c:v>
                </c:pt>
                <c:pt idx="46">
                  <c:v>45292</c:v>
                </c:pt>
                <c:pt idx="47">
                  <c:v>45323</c:v>
                </c:pt>
                <c:pt idx="48">
                  <c:v>45352</c:v>
                </c:pt>
                <c:pt idx="49">
                  <c:v>45383</c:v>
                </c:pt>
                <c:pt idx="50">
                  <c:v>45413</c:v>
                </c:pt>
                <c:pt idx="51">
                  <c:v>45444</c:v>
                </c:pt>
                <c:pt idx="52">
                  <c:v>45474</c:v>
                </c:pt>
                <c:pt idx="53">
                  <c:v>45505</c:v>
                </c:pt>
                <c:pt idx="54">
                  <c:v>45536</c:v>
                </c:pt>
                <c:pt idx="55">
                  <c:v>45566</c:v>
                </c:pt>
                <c:pt idx="56">
                  <c:v>45597</c:v>
                </c:pt>
                <c:pt idx="57">
                  <c:v>45627</c:v>
                </c:pt>
                <c:pt idx="58">
                  <c:v>45658</c:v>
                </c:pt>
                <c:pt idx="59">
                  <c:v>45689</c:v>
                </c:pt>
                <c:pt idx="60">
                  <c:v>45717</c:v>
                </c:pt>
              </c:numCache>
            </c:numRef>
          </c:cat>
          <c:val>
            <c:numRef>
              <c:f>'Residential Median Prices'!$D$61:$D$121</c:f>
              <c:numCache>
                <c:formatCode>0%</c:formatCode>
                <c:ptCount val="61"/>
                <c:pt idx="0">
                  <c:v>0.10981308411214953</c:v>
                </c:pt>
                <c:pt idx="1">
                  <c:v>8.8235294117647065E-2</c:v>
                </c:pt>
                <c:pt idx="2">
                  <c:v>5.8139534883720929E-2</c:v>
                </c:pt>
                <c:pt idx="3">
                  <c:v>9.1764705882352943E-2</c:v>
                </c:pt>
                <c:pt idx="4">
                  <c:v>0.10843373493975904</c:v>
                </c:pt>
                <c:pt idx="5">
                  <c:v>0.15853658536585366</c:v>
                </c:pt>
                <c:pt idx="6">
                  <c:v>0.12617924528301888</c:v>
                </c:pt>
                <c:pt idx="7">
                  <c:v>0.15207373271889402</c:v>
                </c:pt>
                <c:pt idx="8">
                  <c:v>0.16384180790960451</c:v>
                </c:pt>
                <c:pt idx="9">
                  <c:v>0.16853932584269662</c:v>
                </c:pt>
                <c:pt idx="10">
                  <c:v>0.14678899082568808</c:v>
                </c:pt>
                <c:pt idx="11">
                  <c:v>0.24293785310734464</c:v>
                </c:pt>
                <c:pt idx="12">
                  <c:v>0.17894736842105263</c:v>
                </c:pt>
                <c:pt idx="13">
                  <c:v>0.21621621621621623</c:v>
                </c:pt>
                <c:pt idx="14">
                  <c:v>0.26153846153846155</c:v>
                </c:pt>
                <c:pt idx="15">
                  <c:v>0.23922413793103448</c:v>
                </c:pt>
                <c:pt idx="16">
                  <c:v>0.27717391304347827</c:v>
                </c:pt>
                <c:pt idx="17">
                  <c:v>0.26315789473684209</c:v>
                </c:pt>
                <c:pt idx="18">
                  <c:v>0.20418848167539266</c:v>
                </c:pt>
                <c:pt idx="19">
                  <c:v>0.25</c:v>
                </c:pt>
                <c:pt idx="20">
                  <c:v>0.26213592233009708</c:v>
                </c:pt>
                <c:pt idx="21">
                  <c:v>0.24038461538461539</c:v>
                </c:pt>
                <c:pt idx="22">
                  <c:v>0.2</c:v>
                </c:pt>
                <c:pt idx="23">
                  <c:v>8.1818181818181818E-2</c:v>
                </c:pt>
                <c:pt idx="24">
                  <c:v>7.1428571428571425E-2</c:v>
                </c:pt>
                <c:pt idx="25">
                  <c:v>0.04</c:v>
                </c:pt>
                <c:pt idx="26">
                  <c:v>-2.0034843205574911E-2</c:v>
                </c:pt>
                <c:pt idx="27">
                  <c:v>5.2173913043478265E-3</c:v>
                </c:pt>
                <c:pt idx="28">
                  <c:v>-6.3829787234042548E-2</c:v>
                </c:pt>
                <c:pt idx="29">
                  <c:v>-8.3333333333333329E-2</c:v>
                </c:pt>
                <c:pt idx="30">
                  <c:v>-9.7391304347826085E-2</c:v>
                </c:pt>
                <c:pt idx="31">
                  <c:v>-0.13439999999999999</c:v>
                </c:pt>
                <c:pt idx="32">
                  <c:v>-0.18461538461538463</c:v>
                </c:pt>
                <c:pt idx="33">
                  <c:v>-0.18992248062015504</c:v>
                </c:pt>
                <c:pt idx="34">
                  <c:v>-0.21416666666666667</c:v>
                </c:pt>
                <c:pt idx="35">
                  <c:v>-0.15546218487394958</c:v>
                </c:pt>
                <c:pt idx="36">
                  <c:v>-0.16666666666666666</c:v>
                </c:pt>
                <c:pt idx="37">
                  <c:v>-0.15384615384615385</c:v>
                </c:pt>
                <c:pt idx="38">
                  <c:v>-0.11832177777777778</c:v>
                </c:pt>
                <c:pt idx="39">
                  <c:v>-0.13494809688581316</c:v>
                </c:pt>
                <c:pt idx="40">
                  <c:v>-0.1</c:v>
                </c:pt>
                <c:pt idx="41">
                  <c:v>-9.0454545454545454E-2</c:v>
                </c:pt>
                <c:pt idx="42">
                  <c:v>-1.4932562620423893E-2</c:v>
                </c:pt>
                <c:pt idx="43">
                  <c:v>-3.4195933456561925E-2</c:v>
                </c:pt>
                <c:pt idx="44">
                  <c:v>-4.7169811320754715E-3</c:v>
                </c:pt>
                <c:pt idx="45">
                  <c:v>0</c:v>
                </c:pt>
                <c:pt idx="46">
                  <c:v>3.6055143160127257E-2</c:v>
                </c:pt>
                <c:pt idx="47">
                  <c:v>1.4925373134328358E-2</c:v>
                </c:pt>
                <c:pt idx="48">
                  <c:v>7.0000000000000007E-2</c:v>
                </c:pt>
                <c:pt idx="49">
                  <c:v>6.0606060606060608E-2</c:v>
                </c:pt>
                <c:pt idx="50">
                  <c:v>3.3382801284015939E-2</c:v>
                </c:pt>
                <c:pt idx="51">
                  <c:v>4.8000000000000001E-2</c:v>
                </c:pt>
                <c:pt idx="52">
                  <c:v>-4.0404040404040407E-2</c:v>
                </c:pt>
                <c:pt idx="53">
                  <c:v>-5.0474762618690654E-2</c:v>
                </c:pt>
                <c:pt idx="54">
                  <c:v>-5.1344743276283619E-2</c:v>
                </c:pt>
                <c:pt idx="55">
                  <c:v>-4.3062200956937802E-2</c:v>
                </c:pt>
                <c:pt idx="56">
                  <c:v>-2.6540284360189573E-2</c:v>
                </c:pt>
                <c:pt idx="57">
                  <c:v>-3.7320574162679428E-2</c:v>
                </c:pt>
                <c:pt idx="58">
                  <c:v>-2.8659160696008188E-2</c:v>
                </c:pt>
                <c:pt idx="59">
                  <c:v>-1.7647058823529412E-2</c:v>
                </c:pt>
                <c:pt idx="60">
                  <c:v>-2.8037383177570093E-2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zoomScaleNormal="100" workbookViewId="0">
      <selection activeCell="D14" sqref="D14"/>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2" t="s">
        <v>122</v>
      </c>
      <c r="D3" s="182"/>
      <c r="E3" s="182"/>
      <c r="F3" s="182"/>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146</v>
      </c>
      <c r="D8" s="126"/>
      <c r="E8" s="127"/>
      <c r="F8" s="127"/>
      <c r="G8" s="125"/>
    </row>
    <row r="9" spans="2:7" ht="14.5" x14ac:dyDescent="0.35">
      <c r="B9" s="119"/>
      <c r="C9" s="126" t="s">
        <v>143</v>
      </c>
      <c r="D9" s="126"/>
      <c r="E9" s="127"/>
      <c r="F9" s="127"/>
      <c r="G9" s="125"/>
    </row>
    <row r="10" spans="2:7" ht="14.5" x14ac:dyDescent="0.35">
      <c r="B10" s="119"/>
      <c r="C10" s="126" t="s">
        <v>104</v>
      </c>
      <c r="D10" s="126"/>
      <c r="E10" s="127"/>
      <c r="F10" s="127"/>
      <c r="G10" s="125"/>
    </row>
    <row r="11" spans="2:7" ht="14.5" x14ac:dyDescent="0.35">
      <c r="B11" s="119"/>
      <c r="C11" s="136" t="s">
        <v>105</v>
      </c>
      <c r="D11" s="137"/>
      <c r="E11" s="127"/>
      <c r="F11" s="127"/>
      <c r="G11" s="125"/>
    </row>
    <row r="12" spans="2:7" ht="14.5" x14ac:dyDescent="0.35">
      <c r="B12" s="119"/>
      <c r="C12" s="136" t="s">
        <v>106</v>
      </c>
      <c r="D12" s="137"/>
      <c r="E12" s="127"/>
      <c r="F12" s="127"/>
      <c r="G12" s="125"/>
    </row>
    <row r="13" spans="2:7" ht="14.5" x14ac:dyDescent="0.35">
      <c r="B13" s="119"/>
      <c r="C13" s="126"/>
      <c r="D13" s="126"/>
      <c r="E13" s="127"/>
      <c r="F13" s="127"/>
      <c r="G13" s="125"/>
    </row>
    <row r="14" spans="2:7" ht="14.5" x14ac:dyDescent="0.35">
      <c r="B14" s="119"/>
      <c r="C14" s="129" t="s">
        <v>107</v>
      </c>
      <c r="D14" s="130">
        <v>45777</v>
      </c>
      <c r="E14" s="127"/>
      <c r="F14" s="127"/>
      <c r="G14" s="125"/>
    </row>
    <row r="15" spans="2:7" ht="14.5" x14ac:dyDescent="0.35">
      <c r="B15" s="119"/>
      <c r="C15" s="131"/>
      <c r="D15" s="126"/>
      <c r="E15" s="127"/>
      <c r="F15" s="127"/>
      <c r="G15" s="125"/>
    </row>
    <row r="16" spans="2:7" ht="14.5" x14ac:dyDescent="0.35">
      <c r="B16" s="119"/>
      <c r="C16" s="131"/>
      <c r="D16" s="126"/>
      <c r="E16" s="127"/>
      <c r="F16" s="127"/>
      <c r="G16" s="125"/>
    </row>
    <row r="17" spans="2:7" ht="82.5" customHeight="1" x14ac:dyDescent="0.35">
      <c r="B17" s="119"/>
      <c r="C17" s="132" t="s">
        <v>108</v>
      </c>
      <c r="D17" s="181" t="s">
        <v>109</v>
      </c>
      <c r="E17" s="181"/>
      <c r="F17" s="181"/>
      <c r="G17" s="125"/>
    </row>
    <row r="18" spans="2:7" ht="14.5" x14ac:dyDescent="0.35">
      <c r="B18" s="119"/>
      <c r="C18" s="126"/>
      <c r="D18" s="126"/>
      <c r="E18" s="127"/>
      <c r="F18" s="127"/>
      <c r="G18" s="125"/>
    </row>
    <row r="19" spans="2:7" ht="14.5" x14ac:dyDescent="0.35">
      <c r="B19" s="119"/>
      <c r="C19" s="128" t="s">
        <v>121</v>
      </c>
      <c r="D19" s="128"/>
      <c r="E19" s="127"/>
      <c r="F19" s="127"/>
      <c r="G19" s="125"/>
    </row>
    <row r="20" spans="2:7" ht="14.5" x14ac:dyDescent="0.35">
      <c r="B20" s="119"/>
      <c r="C20" s="126"/>
      <c r="D20" s="126"/>
      <c r="E20" s="127"/>
      <c r="F20" s="127"/>
      <c r="G20" s="125"/>
    </row>
    <row r="21" spans="2:7" ht="14.5" x14ac:dyDescent="0.35">
      <c r="B21" s="119"/>
      <c r="C21" s="128" t="s">
        <v>110</v>
      </c>
      <c r="D21" s="183" t="s">
        <v>111</v>
      </c>
      <c r="E21" s="183"/>
      <c r="F21" s="183"/>
      <c r="G21" s="125"/>
    </row>
    <row r="22" spans="2:7" ht="14.5" x14ac:dyDescent="0.35">
      <c r="B22" s="119"/>
      <c r="C22" s="127" t="s">
        <v>112</v>
      </c>
      <c r="D22" s="180" t="s">
        <v>113</v>
      </c>
      <c r="E22" s="180"/>
      <c r="F22" s="180"/>
      <c r="G22" s="125"/>
    </row>
    <row r="23" spans="2:7" ht="14.5" x14ac:dyDescent="0.35">
      <c r="B23" s="119"/>
      <c r="C23" s="127" t="s">
        <v>114</v>
      </c>
      <c r="D23" s="180" t="s">
        <v>118</v>
      </c>
      <c r="E23" s="180"/>
      <c r="F23" s="180"/>
      <c r="G23" s="125"/>
    </row>
    <row r="24" spans="2:7" ht="14.5" x14ac:dyDescent="0.35">
      <c r="B24" s="119"/>
      <c r="C24" s="127" t="s">
        <v>68</v>
      </c>
      <c r="D24" s="180" t="s">
        <v>104</v>
      </c>
      <c r="E24" s="180"/>
      <c r="F24" s="180"/>
      <c r="G24" s="125"/>
    </row>
    <row r="25" spans="2:7" ht="14.5" x14ac:dyDescent="0.35">
      <c r="B25" s="119"/>
      <c r="C25" s="127" t="s">
        <v>115</v>
      </c>
      <c r="D25" s="180" t="s">
        <v>119</v>
      </c>
      <c r="E25" s="180"/>
      <c r="F25" s="180"/>
      <c r="G25" s="125"/>
    </row>
    <row r="26" spans="2:7" ht="14.5" x14ac:dyDescent="0.35">
      <c r="B26" s="119"/>
      <c r="C26" s="127" t="s">
        <v>116</v>
      </c>
      <c r="D26" s="180" t="s">
        <v>120</v>
      </c>
      <c r="E26" s="180"/>
      <c r="F26" s="180"/>
      <c r="G26" s="125"/>
    </row>
    <row r="27" spans="2:7" ht="14.5" x14ac:dyDescent="0.35">
      <c r="B27" s="119"/>
      <c r="C27" s="127" t="s">
        <v>117</v>
      </c>
      <c r="D27" s="180" t="s">
        <v>113</v>
      </c>
      <c r="E27" s="180"/>
      <c r="F27" s="180"/>
      <c r="G27" s="125"/>
    </row>
    <row r="28" spans="2:7" ht="14.5" x14ac:dyDescent="0.35">
      <c r="B28" s="124"/>
      <c r="C28" s="133"/>
      <c r="D28" s="133"/>
      <c r="E28" s="134"/>
      <c r="F28" s="134"/>
      <c r="G28" s="135"/>
    </row>
    <row r="29" spans="2:7" ht="5.25" customHeight="1" x14ac:dyDescent="0.3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60"/>
  <sheetViews>
    <sheetView zoomScaleNormal="100" workbookViewId="0">
      <pane xSplit="1" ySplit="2" topLeftCell="B144" activePane="bottomRight" state="frozen"/>
      <selection pane="topRight" activeCell="B1" sqref="B1"/>
      <selection pane="bottomLeft" activeCell="A3" sqref="A3"/>
      <selection pane="bottomRight" activeCell="A160" sqref="A160"/>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84" t="s">
        <v>11</v>
      </c>
      <c r="C1" s="184"/>
      <c r="D1" s="184"/>
      <c r="E1" s="184"/>
      <c r="F1" s="184"/>
      <c r="G1" s="184"/>
      <c r="H1" s="185"/>
      <c r="I1" s="186" t="s">
        <v>15</v>
      </c>
      <c r="J1" s="184"/>
      <c r="K1" s="184"/>
      <c r="L1" s="184"/>
      <c r="M1" s="184"/>
      <c r="N1" s="185"/>
      <c r="O1" s="186" t="s">
        <v>12</v>
      </c>
      <c r="P1" s="184"/>
      <c r="Q1" s="184"/>
      <c r="R1" s="185"/>
      <c r="S1" s="187" t="s">
        <v>139</v>
      </c>
      <c r="T1" s="188"/>
      <c r="U1" s="188"/>
      <c r="V1" s="188"/>
      <c r="W1" s="198"/>
      <c r="X1" s="187" t="s">
        <v>140</v>
      </c>
      <c r="Y1" s="188"/>
      <c r="Z1" s="188"/>
      <c r="AA1" s="188"/>
      <c r="AB1" s="198"/>
      <c r="AC1" s="187" t="s">
        <v>43</v>
      </c>
      <c r="AD1" s="188"/>
      <c r="AE1" s="188"/>
      <c r="AF1" s="188"/>
      <c r="AG1" s="188"/>
      <c r="AH1" s="189"/>
      <c r="AI1" s="190" t="s">
        <v>128</v>
      </c>
      <c r="AJ1" s="191"/>
      <c r="AK1" s="191"/>
      <c r="AL1" s="191"/>
      <c r="AM1" s="191"/>
      <c r="AN1" s="191"/>
      <c r="AO1" s="191"/>
      <c r="AP1" s="191"/>
      <c r="AQ1" s="191"/>
      <c r="AR1" s="191"/>
      <c r="AS1" s="191"/>
      <c r="AT1" s="192"/>
      <c r="AU1" s="195" t="s">
        <v>127</v>
      </c>
      <c r="AV1" s="196"/>
      <c r="AW1" s="196"/>
      <c r="AX1" s="196"/>
      <c r="AY1" s="196"/>
      <c r="AZ1" s="196"/>
      <c r="BA1" s="196"/>
      <c r="BB1" s="196"/>
      <c r="BC1" s="196"/>
      <c r="BD1" s="196"/>
      <c r="BE1" s="197"/>
      <c r="BF1" s="193" t="s">
        <v>129</v>
      </c>
      <c r="BG1" s="194"/>
      <c r="BH1" s="194"/>
      <c r="BI1" s="194"/>
      <c r="BJ1" s="194"/>
      <c r="BK1" s="194"/>
      <c r="BL1" s="194"/>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9" t="s">
        <v>145</v>
      </c>
      <c r="BP143" s="199"/>
      <c r="BQ143" s="199"/>
      <c r="BR143" s="199"/>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9"/>
      <c r="BP144" s="199"/>
      <c r="BQ144" s="199"/>
      <c r="BR144" s="199"/>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9"/>
      <c r="BP145" s="199"/>
      <c r="BQ145" s="199"/>
      <c r="BR145" s="199"/>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9"/>
      <c r="BP146" s="199"/>
      <c r="BQ146" s="199"/>
      <c r="BR146" s="199"/>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9"/>
      <c r="BP147" s="199"/>
      <c r="BQ147" s="199"/>
      <c r="BR147" s="199"/>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9"/>
      <c r="BP148" s="199"/>
      <c r="BQ148" s="199"/>
      <c r="BR148" s="199"/>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9"/>
      <c r="BP149" s="199"/>
      <c r="BQ149" s="199"/>
      <c r="BR149" s="199"/>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3">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3">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3">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3">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3">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SUM(BK147:BK158)</f>
        <v>2002</v>
      </c>
      <c r="BN158" s="172">
        <f t="shared" ref="BN158" si="1021">BM158/I158</f>
        <v>0.14362579812038168</v>
      </c>
    </row>
    <row r="159" spans="1:70" x14ac:dyDescent="0.3">
      <c r="A159" s="74">
        <v>45658</v>
      </c>
      <c r="B159" s="19">
        <v>319</v>
      </c>
      <c r="C159" s="22">
        <v>28</v>
      </c>
      <c r="D159" s="24">
        <v>485</v>
      </c>
      <c r="E159" s="26">
        <v>35</v>
      </c>
      <c r="F159" s="29">
        <f t="shared" ref="F159" si="1022">SUM(B159:E159)</f>
        <v>867</v>
      </c>
      <c r="G159" s="33">
        <f t="shared" ref="G159" si="1023">SUM(C159:E159)</f>
        <v>548</v>
      </c>
      <c r="H159" s="34">
        <f t="shared" ref="H159" si="1024">B159</f>
        <v>319</v>
      </c>
      <c r="I159" s="33">
        <f t="shared" ref="I159" si="1025">SUM(F148:F159)</f>
        <v>13921</v>
      </c>
      <c r="J159" s="33">
        <f t="shared" ref="J159" si="1026">SUM(G148:G159)</f>
        <v>9519</v>
      </c>
      <c r="K159" s="33">
        <f t="shared" ref="K159" si="1027">SUM(H148:H159)</f>
        <v>4402</v>
      </c>
      <c r="L159" s="35">
        <f t="shared" ref="L159" si="1028">I159/12</f>
        <v>1160.0833333333333</v>
      </c>
      <c r="M159" s="35">
        <f t="shared" ref="M159" si="1029">J159/12</f>
        <v>793.25</v>
      </c>
      <c r="N159" s="36">
        <f t="shared" ref="N159" si="1030">K159/12</f>
        <v>366.83333333333331</v>
      </c>
      <c r="O159" s="20">
        <f t="shared" ref="O159" si="1031">B159/$F159</f>
        <v>0.36793540945790082</v>
      </c>
      <c r="P159" s="23">
        <f t="shared" ref="P159" si="1032">C159/$F159</f>
        <v>3.2295271049596307E-2</v>
      </c>
      <c r="Q159" s="15">
        <f t="shared" ref="Q159" si="1033">D159/$F159</f>
        <v>0.55940023068050748</v>
      </c>
      <c r="R159" s="27">
        <f t="shared" ref="R159" si="1034">E159/$F159</f>
        <v>4.0369088811995385E-2</v>
      </c>
      <c r="S159" s="18">
        <v>3</v>
      </c>
      <c r="T159" s="21">
        <v>0</v>
      </c>
      <c r="U159" s="14">
        <v>2</v>
      </c>
      <c r="V159" s="25">
        <v>0</v>
      </c>
      <c r="W159" s="31">
        <f t="shared" ref="W159" si="1035">SUM(S159:V159)</f>
        <v>5</v>
      </c>
      <c r="X159" s="18">
        <v>0</v>
      </c>
      <c r="Y159" s="21">
        <v>0</v>
      </c>
      <c r="Z159" s="14">
        <v>5</v>
      </c>
      <c r="AA159" s="25">
        <v>0</v>
      </c>
      <c r="AB159" s="31">
        <f t="shared" ref="AB159" si="1036">SUM(X159:AA159)</f>
        <v>5</v>
      </c>
      <c r="AC159" s="18">
        <f t="shared" si="984"/>
        <v>3</v>
      </c>
      <c r="AD159" s="21">
        <f t="shared" ref="AD159" si="1037">T159+Y159</f>
        <v>0</v>
      </c>
      <c r="AE159" s="14">
        <f>U159+Z159</f>
        <v>7</v>
      </c>
      <c r="AF159" s="25">
        <f t="shared" ref="AF159" si="1038">V159+AA159</f>
        <v>0</v>
      </c>
      <c r="AG159" s="29">
        <f t="shared" ref="AG159" si="1039">W159+AB159</f>
        <v>10</v>
      </c>
      <c r="AH159" s="57">
        <f t="shared" ref="AH159" si="1040">AG159/F159</f>
        <v>1.1534025374855825E-2</v>
      </c>
      <c r="AI159" s="37">
        <v>689</v>
      </c>
      <c r="AJ159" s="38">
        <f t="shared" ref="AJ159" si="1041">AI159/(AI159+AO159)</f>
        <v>0.79469434832756636</v>
      </c>
      <c r="AK159" s="39">
        <f t="shared" ref="AK159" si="1042">AQ159-AI159</f>
        <v>138</v>
      </c>
      <c r="AL159" s="40">
        <f t="shared" ref="AL159" si="1043">AK159/(AI159+AO159)</f>
        <v>0.15916955017301038</v>
      </c>
      <c r="AM159" s="41">
        <v>40</v>
      </c>
      <c r="AN159" s="42">
        <f t="shared" ref="AN159" si="1044">AM159/(AQ159+AM159)</f>
        <v>4.61361014994233E-2</v>
      </c>
      <c r="AO159" s="32">
        <v>178</v>
      </c>
      <c r="AP159" s="46">
        <f t="shared" ref="AP159" si="1045">AO159/(AO159+AI159)</f>
        <v>0.20530565167243367</v>
      </c>
      <c r="AQ159" s="29">
        <v>827</v>
      </c>
      <c r="AR159" s="43">
        <f t="shared" ref="AR159" si="1046">AQ159/(AQ159+AM159)</f>
        <v>0.95386389850057673</v>
      </c>
      <c r="AS159" s="32">
        <f t="shared" ref="AS159" si="1047">SUM(AQ148:AQ159)</f>
        <v>13172</v>
      </c>
      <c r="AT159" s="60" cm="1">
        <f t="array" ref="AT159">AS159/(SUM(AM148:AM159+AQ148:AQ159))</f>
        <v>0.94619639393721711</v>
      </c>
      <c r="AU159" s="52">
        <v>23</v>
      </c>
      <c r="AV159" s="51">
        <v>44</v>
      </c>
      <c r="AW159" s="53">
        <v>118</v>
      </c>
      <c r="AX159" s="16">
        <f>SUM(AU159:AW159)</f>
        <v>185</v>
      </c>
      <c r="AY159" s="16">
        <f t="shared" si="987"/>
        <v>682</v>
      </c>
      <c r="AZ159" s="17">
        <f t="shared" ref="AZ159" si="1048">AX159/(AY159+AX159)</f>
        <v>0.21337946943483277</v>
      </c>
      <c r="BA159" s="52">
        <f t="shared" ref="BA159" si="1049">SUM(AU148:AU159)</f>
        <v>220</v>
      </c>
      <c r="BB159" s="51">
        <f t="shared" ref="BB159" si="1050">SUM(AV148:AV159)</f>
        <v>1251</v>
      </c>
      <c r="BC159" s="53">
        <f t="shared" ref="BC159" si="1051">SUM(AW148:AW159)</f>
        <v>1566</v>
      </c>
      <c r="BD159" s="33">
        <f t="shared" ref="BD159" si="1052">SUM(AX148:AX159)</f>
        <v>3037</v>
      </c>
      <c r="BE159" s="61">
        <f t="shared" ref="BE159" si="1053">BD159/(SUM(AX148:AX159)+SUM(AY148:AY159))</f>
        <v>0.21815961497018893</v>
      </c>
      <c r="BF159" s="25">
        <v>134</v>
      </c>
      <c r="BG159" s="25">
        <v>0</v>
      </c>
      <c r="BH159" s="25">
        <v>8</v>
      </c>
      <c r="BI159" s="25">
        <v>4</v>
      </c>
      <c r="BJ159" s="25">
        <v>7</v>
      </c>
      <c r="BK159" s="171">
        <v>143</v>
      </c>
      <c r="BL159" s="172">
        <f t="shared" ref="BL159" si="1054">BK159/F159</f>
        <v>0.16493656286043828</v>
      </c>
      <c r="BM159" s="171">
        <f>SUM(BK148:BK159)</f>
        <v>2028</v>
      </c>
      <c r="BN159" s="172">
        <f t="shared" ref="BN159" si="1055">BM159/I159</f>
        <v>0.14567918971338267</v>
      </c>
    </row>
    <row r="160" spans="1:70" x14ac:dyDescent="0.3">
      <c r="A160" s="74">
        <v>45689</v>
      </c>
      <c r="B160" s="19">
        <v>353</v>
      </c>
      <c r="C160" s="22">
        <v>65</v>
      </c>
      <c r="D160" s="24">
        <v>632</v>
      </c>
      <c r="E160" s="26">
        <v>7</v>
      </c>
      <c r="F160" s="29">
        <f>SUM(B160:E160)</f>
        <v>1057</v>
      </c>
      <c r="G160" s="33">
        <f>SUM(C160:E160)</f>
        <v>704</v>
      </c>
      <c r="H160" s="34">
        <f>B160</f>
        <v>353</v>
      </c>
      <c r="I160" s="33">
        <f>SUM(F149:F160)</f>
        <v>13744</v>
      </c>
      <c r="J160" s="33">
        <f>SUM(G149:G160)</f>
        <v>9347</v>
      </c>
      <c r="K160" s="33">
        <f>SUM(H149:H160)</f>
        <v>4397</v>
      </c>
      <c r="L160" s="35">
        <f>I160/12</f>
        <v>1145.3333333333333</v>
      </c>
      <c r="M160" s="35">
        <f>J160/12</f>
        <v>778.91666666666663</v>
      </c>
      <c r="N160" s="36">
        <f>K160/12</f>
        <v>366.41666666666669</v>
      </c>
      <c r="O160" s="20">
        <f>B160/$F160</f>
        <v>0.33396404919583728</v>
      </c>
      <c r="P160" s="23">
        <f t="shared" ref="P160" si="1056">C160/$F160</f>
        <v>6.1494796594134343E-2</v>
      </c>
      <c r="Q160" s="15">
        <f>D160/$F160</f>
        <v>0.59791863765373698</v>
      </c>
      <c r="R160" s="27">
        <f t="shared" ref="R160" si="1057">E160/$F160</f>
        <v>6.6225165562913907E-3</v>
      </c>
      <c r="S160" s="18">
        <v>3</v>
      </c>
      <c r="T160" s="21">
        <v>0</v>
      </c>
      <c r="U160" s="14">
        <v>0</v>
      </c>
      <c r="V160" s="25">
        <v>0</v>
      </c>
      <c r="W160" s="31">
        <f t="shared" ref="W160" si="1058">SUM(S160:V160)</f>
        <v>3</v>
      </c>
      <c r="X160" s="18">
        <v>0</v>
      </c>
      <c r="Y160" s="21">
        <v>0</v>
      </c>
      <c r="Z160" s="14">
        <v>7</v>
      </c>
      <c r="AA160" s="25">
        <v>0</v>
      </c>
      <c r="AB160" s="31">
        <f t="shared" ref="AB160" si="1059">SUM(X160:AA160)</f>
        <v>7</v>
      </c>
      <c r="AC160" s="18">
        <f>S160+X160</f>
        <v>3</v>
      </c>
      <c r="AD160" s="21">
        <f t="shared" ref="AD160" si="1060">T160+Y160</f>
        <v>0</v>
      </c>
      <c r="AE160" s="14">
        <f>U160+Z160</f>
        <v>7</v>
      </c>
      <c r="AF160" s="25">
        <f t="shared" ref="AF160" si="1061">V160+AA160</f>
        <v>0</v>
      </c>
      <c r="AG160" s="29">
        <f t="shared" ref="AG160" si="1062">W160+AB160</f>
        <v>10</v>
      </c>
      <c r="AH160" s="57">
        <f>AG160/F160</f>
        <v>9.4607379375591296E-3</v>
      </c>
      <c r="AI160" s="37">
        <v>837</v>
      </c>
      <c r="AJ160" s="38">
        <f t="shared" ref="AJ160" si="1063">AI160/(AI160+AO160)</f>
        <v>0.79186376537369918</v>
      </c>
      <c r="AK160" s="39">
        <f>AQ160-AI160</f>
        <v>156</v>
      </c>
      <c r="AL160" s="40">
        <f t="shared" ref="AL160" si="1064">AK160/(AI160+AO160)</f>
        <v>0.14758751182592242</v>
      </c>
      <c r="AM160" s="41">
        <v>64</v>
      </c>
      <c r="AN160" s="42">
        <f t="shared" ref="AN160" si="1065">AM160/(AQ160+AM160)</f>
        <v>6.0548722800378429E-2</v>
      </c>
      <c r="AO160" s="32">
        <v>220</v>
      </c>
      <c r="AP160" s="46">
        <f t="shared" ref="AP160" si="1066">AO160/(AO160+AI160)</f>
        <v>0.20813623462630085</v>
      </c>
      <c r="AQ160" s="29">
        <v>993</v>
      </c>
      <c r="AR160" s="43">
        <f>AQ160/(AQ160+AM160)</f>
        <v>0.93945127719962152</v>
      </c>
      <c r="AS160" s="32">
        <f>SUM(AQ149:AQ160)</f>
        <v>13033</v>
      </c>
      <c r="AT160" s="60" cm="1">
        <f t="array" ref="AT160">AS160/(SUM(AM149:AM160+AQ149:AQ160))</f>
        <v>0.9482683352735739</v>
      </c>
      <c r="AU160" s="52">
        <v>11</v>
      </c>
      <c r="AV160" s="51">
        <v>46</v>
      </c>
      <c r="AW160" s="53">
        <v>197</v>
      </c>
      <c r="AX160" s="16">
        <f>SUM(AU160:AW160)</f>
        <v>254</v>
      </c>
      <c r="AY160" s="16">
        <f>F160-(AX160)</f>
        <v>803</v>
      </c>
      <c r="AZ160" s="17">
        <f>AX160/(AY160+AX160)</f>
        <v>0.24030274361400189</v>
      </c>
      <c r="BA160" s="52">
        <f t="shared" ref="BA160" si="1067">SUM(AU149:AU160)</f>
        <v>225</v>
      </c>
      <c r="BB160" s="51">
        <f>SUM(AV149:AV160)</f>
        <v>1247</v>
      </c>
      <c r="BC160" s="53">
        <f>SUM(AW149:AW160)</f>
        <v>1665</v>
      </c>
      <c r="BD160" s="33">
        <f>SUM(AX149:AX160)</f>
        <v>3137</v>
      </c>
      <c r="BE160" s="61">
        <f t="shared" ref="BE160" si="1068">BD160/(SUM(AX149:AX160)+SUM(AY149:AY160))</f>
        <v>0.22824505238649592</v>
      </c>
      <c r="BF160" s="25">
        <v>50</v>
      </c>
      <c r="BG160" s="25">
        <v>32</v>
      </c>
      <c r="BH160" s="25">
        <v>5</v>
      </c>
      <c r="BI160" s="25">
        <v>4</v>
      </c>
      <c r="BJ160" s="25">
        <v>13</v>
      </c>
      <c r="BK160" s="171">
        <v>67</v>
      </c>
      <c r="BL160" s="172">
        <f t="shared" ref="BL160" si="1069">BK160/F160</f>
        <v>6.3386944181646171E-2</v>
      </c>
      <c r="BM160" s="171">
        <f>SUM(BK149:BK160)</f>
        <v>1999</v>
      </c>
      <c r="BN160" s="172">
        <f>BM160/I160</f>
        <v>0.1454452852153667</v>
      </c>
    </row>
  </sheetData>
  <mergeCells count="10">
    <mergeCell ref="BF1:BL1"/>
    <mergeCell ref="AU1:BE1"/>
    <mergeCell ref="S1:W1"/>
    <mergeCell ref="X1:AB1"/>
    <mergeCell ref="BO143:BR14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7"/>
  <sheetViews>
    <sheetView zoomScaleNormal="100" workbookViewId="0">
      <pane ySplit="1" topLeftCell="A119" activePane="bottomLeft" state="frozen"/>
      <selection pane="bottomLeft" activeCell="A147" sqref="A147"/>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3">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3">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ht="12.65" customHeight="1" x14ac:dyDescent="0.3">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SUM(B146:V146)</f>
        <v>867</v>
      </c>
    </row>
    <row r="147" spans="1:23" ht="12.65" customHeight="1" x14ac:dyDescent="0.3">
      <c r="A147" s="72">
        <v>45689</v>
      </c>
      <c r="B147" s="2">
        <v>24</v>
      </c>
      <c r="C147" s="2">
        <v>21</v>
      </c>
      <c r="D147" s="2">
        <v>112</v>
      </c>
      <c r="E147" s="2">
        <v>0</v>
      </c>
      <c r="F147" s="2">
        <v>93</v>
      </c>
      <c r="G147" s="2">
        <v>47</v>
      </c>
      <c r="H147" s="2">
        <v>193</v>
      </c>
      <c r="I147" s="2">
        <v>69</v>
      </c>
      <c r="J147" s="2">
        <v>51</v>
      </c>
      <c r="K147" s="2">
        <v>56</v>
      </c>
      <c r="L147" s="2">
        <v>49</v>
      </c>
      <c r="M147" s="2">
        <v>86</v>
      </c>
      <c r="N147" s="2">
        <v>50</v>
      </c>
      <c r="O147" s="2">
        <v>61</v>
      </c>
      <c r="P147" s="2">
        <v>16</v>
      </c>
      <c r="Q147" s="2">
        <v>55</v>
      </c>
      <c r="R147" s="2">
        <v>22</v>
      </c>
      <c r="S147" s="2">
        <v>0</v>
      </c>
      <c r="T147" s="2">
        <v>20</v>
      </c>
      <c r="U147" s="2">
        <v>4</v>
      </c>
      <c r="V147" s="2">
        <v>28</v>
      </c>
      <c r="W147" s="179">
        <f>SUM(B147:V147)</f>
        <v>1057</v>
      </c>
    </row>
  </sheetData>
  <conditionalFormatting sqref="B2:B147">
    <cfRule type="colorScale" priority="45">
      <colorScale>
        <cfvo type="min"/>
        <cfvo type="max"/>
        <color rgb="FFFCFCFF"/>
        <color rgb="FF63BE7B"/>
      </colorScale>
    </cfRule>
  </conditionalFormatting>
  <conditionalFormatting sqref="C2:C147">
    <cfRule type="colorScale" priority="44">
      <colorScale>
        <cfvo type="min"/>
        <cfvo type="max"/>
        <color rgb="FFFCFCFF"/>
        <color rgb="FF63BE7B"/>
      </colorScale>
    </cfRule>
  </conditionalFormatting>
  <conditionalFormatting sqref="D2:D140 D141:V142 D143:D147">
    <cfRule type="colorScale" priority="43">
      <colorScale>
        <cfvo type="min"/>
        <cfvo type="max"/>
        <color rgb="FFFCFCFF"/>
        <color rgb="FF63BE7B"/>
      </colorScale>
    </cfRule>
  </conditionalFormatting>
  <conditionalFormatting sqref="E2:E140 E143:E147">
    <cfRule type="colorScale" priority="42">
      <colorScale>
        <cfvo type="min"/>
        <cfvo type="max"/>
        <color rgb="FFFCFCFF"/>
        <color rgb="FF63BE7B"/>
      </colorScale>
    </cfRule>
  </conditionalFormatting>
  <conditionalFormatting sqref="F2:F140 F143:F147">
    <cfRule type="colorScale" priority="41">
      <colorScale>
        <cfvo type="min"/>
        <cfvo type="max"/>
        <color rgb="FFFCFCFF"/>
        <color rgb="FF63BE7B"/>
      </colorScale>
    </cfRule>
  </conditionalFormatting>
  <conditionalFormatting sqref="G2:G140 G143:G147">
    <cfRule type="colorScale" priority="40">
      <colorScale>
        <cfvo type="min"/>
        <cfvo type="max"/>
        <color rgb="FFFCFCFF"/>
        <color rgb="FF63BE7B"/>
      </colorScale>
    </cfRule>
  </conditionalFormatting>
  <conditionalFormatting sqref="H2:H140 H143:H147">
    <cfRule type="colorScale" priority="39">
      <colorScale>
        <cfvo type="min"/>
        <cfvo type="max"/>
        <color rgb="FFFCFCFF"/>
        <color rgb="FF63BE7B"/>
      </colorScale>
    </cfRule>
  </conditionalFormatting>
  <conditionalFormatting sqref="I2:I140 I143:I147">
    <cfRule type="colorScale" priority="38">
      <colorScale>
        <cfvo type="min"/>
        <cfvo type="max"/>
        <color rgb="FFFCFCFF"/>
        <color rgb="FF63BE7B"/>
      </colorScale>
    </cfRule>
  </conditionalFormatting>
  <conditionalFormatting sqref="J2:J140 J143:J147">
    <cfRule type="colorScale" priority="37">
      <colorScale>
        <cfvo type="min"/>
        <cfvo type="max"/>
        <color rgb="FFFCFCFF"/>
        <color rgb="FF63BE7B"/>
      </colorScale>
    </cfRule>
  </conditionalFormatting>
  <conditionalFormatting sqref="K2:K140 K143:K147">
    <cfRule type="colorScale" priority="36">
      <colorScale>
        <cfvo type="min"/>
        <cfvo type="max"/>
        <color rgb="FFFCFCFF"/>
        <color rgb="FF63BE7B"/>
      </colorScale>
    </cfRule>
  </conditionalFormatting>
  <conditionalFormatting sqref="L2:L140 L143:L147">
    <cfRule type="colorScale" priority="35">
      <colorScale>
        <cfvo type="min"/>
        <cfvo type="max"/>
        <color rgb="FFFCFCFF"/>
        <color rgb="FF63BE7B"/>
      </colorScale>
    </cfRule>
  </conditionalFormatting>
  <conditionalFormatting sqref="M2:M140 M143:M147">
    <cfRule type="colorScale" priority="34">
      <colorScale>
        <cfvo type="min"/>
        <cfvo type="max"/>
        <color rgb="FFFCFCFF"/>
        <color rgb="FF63BE7B"/>
      </colorScale>
    </cfRule>
  </conditionalFormatting>
  <conditionalFormatting sqref="N2:N140 N143:N147">
    <cfRule type="colorScale" priority="33">
      <colorScale>
        <cfvo type="min"/>
        <cfvo type="max"/>
        <color rgb="FFFCFCFF"/>
        <color rgb="FF63BE7B"/>
      </colorScale>
    </cfRule>
  </conditionalFormatting>
  <conditionalFormatting sqref="O2:O140 O143:O147">
    <cfRule type="colorScale" priority="32">
      <colorScale>
        <cfvo type="min"/>
        <cfvo type="max"/>
        <color rgb="FFFCFCFF"/>
        <color rgb="FF63BE7B"/>
      </colorScale>
    </cfRule>
  </conditionalFormatting>
  <conditionalFormatting sqref="P2:P140 P143:P147">
    <cfRule type="colorScale" priority="31">
      <colorScale>
        <cfvo type="min"/>
        <cfvo type="max"/>
        <color rgb="FFFCFCFF"/>
        <color rgb="FF63BE7B"/>
      </colorScale>
    </cfRule>
  </conditionalFormatting>
  <conditionalFormatting sqref="Q2:Q140 Q143:Q147">
    <cfRule type="colorScale" priority="30">
      <colorScale>
        <cfvo type="min"/>
        <cfvo type="max"/>
        <color rgb="FFFCFCFF"/>
        <color rgb="FF63BE7B"/>
      </colorScale>
    </cfRule>
  </conditionalFormatting>
  <conditionalFormatting sqref="R2:R140 R143:R147">
    <cfRule type="colorScale" priority="29">
      <colorScale>
        <cfvo type="min"/>
        <cfvo type="max"/>
        <color rgb="FFFCFCFF"/>
        <color rgb="FF63BE7B"/>
      </colorScale>
    </cfRule>
  </conditionalFormatting>
  <conditionalFormatting sqref="S2:S140 S143:S147">
    <cfRule type="colorScale" priority="28">
      <colorScale>
        <cfvo type="min"/>
        <cfvo type="max"/>
        <color rgb="FFFCFCFF"/>
        <color rgb="FF63BE7B"/>
      </colorScale>
    </cfRule>
  </conditionalFormatting>
  <conditionalFormatting sqref="T2:T140 T143:T147">
    <cfRule type="colorScale" priority="27">
      <colorScale>
        <cfvo type="min"/>
        <cfvo type="max"/>
        <color rgb="FFFCFCFF"/>
        <color rgb="FF63BE7B"/>
      </colorScale>
    </cfRule>
  </conditionalFormatting>
  <conditionalFormatting sqref="U2:U140 U143:U147">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47">
    <cfRule type="colorScale" priority="1">
      <colorScale>
        <cfvo type="min"/>
        <cfvo type="max"/>
        <color rgb="FFFCFCFF"/>
        <color rgb="FF63BE7B"/>
      </colorScale>
    </cfRule>
  </conditionalFormatting>
  <conditionalFormatting sqref="W2:W147">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7"/>
  <sheetViews>
    <sheetView zoomScaleNormal="100" workbookViewId="0">
      <pane ySplit="1" topLeftCell="A125" activePane="bottomLeft" state="frozen"/>
      <selection pane="bottomLeft" activeCell="A147" sqref="A147"/>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0" t="s">
        <v>124</v>
      </c>
      <c r="L74" s="200"/>
      <c r="M74" s="200"/>
      <c r="N74" s="200"/>
      <c r="O74" s="200"/>
      <c r="P74" s="200"/>
      <c r="Q74" s="200"/>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1"/>
      <c r="L75" s="201"/>
      <c r="M75" s="201"/>
      <c r="N75" s="201"/>
      <c r="O75" s="201"/>
      <c r="P75" s="201"/>
      <c r="Q75" s="201"/>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1"/>
      <c r="L76" s="201"/>
      <c r="M76" s="201"/>
      <c r="N76" s="201"/>
      <c r="O76" s="201"/>
      <c r="P76" s="201"/>
      <c r="Q76" s="201"/>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1"/>
      <c r="L77" s="201"/>
      <c r="M77" s="201"/>
      <c r="N77" s="201"/>
      <c r="O77" s="201"/>
      <c r="P77" s="201"/>
      <c r="Q77" s="201"/>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1"/>
      <c r="L78" s="201"/>
      <c r="M78" s="201"/>
      <c r="N78" s="201"/>
      <c r="O78" s="201"/>
      <c r="P78" s="201"/>
      <c r="Q78" s="201"/>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1"/>
      <c r="L79" s="201"/>
      <c r="M79" s="201"/>
      <c r="N79" s="201"/>
      <c r="O79" s="201"/>
      <c r="P79" s="201"/>
      <c r="Q79" s="201"/>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1"/>
      <c r="L80" s="201"/>
      <c r="M80" s="201"/>
      <c r="N80" s="201"/>
      <c r="O80" s="201"/>
      <c r="P80" s="201"/>
      <c r="Q80" s="201"/>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1"/>
      <c r="L81" s="201"/>
      <c r="M81" s="201"/>
      <c r="N81" s="201"/>
      <c r="O81" s="201"/>
      <c r="P81" s="201"/>
      <c r="Q81" s="201"/>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1"/>
      <c r="L82" s="201"/>
      <c r="M82" s="201"/>
      <c r="N82" s="201"/>
      <c r="O82" s="201"/>
      <c r="P82" s="201"/>
      <c r="Q82" s="201"/>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1"/>
      <c r="L83" s="201"/>
      <c r="M83" s="201"/>
      <c r="N83" s="201"/>
      <c r="O83" s="201"/>
      <c r="P83" s="201"/>
      <c r="Q83" s="201"/>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1"/>
      <c r="L84" s="201"/>
      <c r="M84" s="201"/>
      <c r="N84" s="201"/>
      <c r="O84" s="201"/>
      <c r="P84" s="201"/>
      <c r="Q84" s="201"/>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1"/>
      <c r="L85" s="201"/>
      <c r="M85" s="201"/>
      <c r="N85" s="201"/>
      <c r="O85" s="201"/>
      <c r="P85" s="201"/>
      <c r="Q85" s="201"/>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1"/>
      <c r="L86" s="201"/>
      <c r="M86" s="201"/>
      <c r="N86" s="201"/>
      <c r="O86" s="201"/>
      <c r="P86" s="201"/>
      <c r="Q86" s="201"/>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1"/>
      <c r="L87" s="201"/>
      <c r="M87" s="201"/>
      <c r="N87" s="201"/>
      <c r="O87" s="201"/>
      <c r="P87" s="201"/>
      <c r="Q87" s="201"/>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1"/>
      <c r="L88" s="201"/>
      <c r="M88" s="201"/>
      <c r="N88" s="201"/>
      <c r="O88" s="201"/>
      <c r="P88" s="201"/>
      <c r="Q88" s="201"/>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1"/>
      <c r="L89" s="201"/>
      <c r="M89" s="201"/>
      <c r="N89" s="201"/>
      <c r="O89" s="201"/>
      <c r="P89" s="201"/>
      <c r="Q89" s="201"/>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1"/>
      <c r="L90" s="201"/>
      <c r="M90" s="201"/>
      <c r="N90" s="201"/>
      <c r="O90" s="201"/>
      <c r="P90" s="201"/>
      <c r="Q90" s="201"/>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1"/>
      <c r="L91" s="201"/>
      <c r="M91" s="201"/>
      <c r="N91" s="201"/>
      <c r="O91" s="201"/>
      <c r="P91" s="201"/>
      <c r="Q91" s="201"/>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1"/>
      <c r="L92" s="201"/>
      <c r="M92" s="201"/>
      <c r="N92" s="201"/>
      <c r="O92" s="201"/>
      <c r="P92" s="201"/>
      <c r="Q92" s="201"/>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1"/>
      <c r="L93" s="201"/>
      <c r="M93" s="201"/>
      <c r="N93" s="201"/>
      <c r="O93" s="201"/>
      <c r="P93" s="201"/>
      <c r="Q93" s="201"/>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1"/>
      <c r="L94" s="201"/>
      <c r="M94" s="201"/>
      <c r="N94" s="201"/>
      <c r="O94" s="201"/>
      <c r="P94" s="201"/>
      <c r="Q94" s="201"/>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1"/>
      <c r="L95" s="201"/>
      <c r="M95" s="201"/>
      <c r="N95" s="201"/>
      <c r="O95" s="201"/>
      <c r="P95" s="201"/>
      <c r="Q95" s="201"/>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1"/>
      <c r="L96" s="201"/>
      <c r="M96" s="201"/>
      <c r="N96" s="201"/>
      <c r="O96" s="201"/>
      <c r="P96" s="201"/>
      <c r="Q96" s="201"/>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1"/>
      <c r="L97" s="201"/>
      <c r="M97" s="201"/>
      <c r="N97" s="201"/>
      <c r="O97" s="201"/>
      <c r="P97" s="201"/>
      <c r="Q97" s="201"/>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1"/>
      <c r="L98" s="201"/>
      <c r="M98" s="201"/>
      <c r="N98" s="201"/>
      <c r="O98" s="201"/>
      <c r="P98" s="201"/>
      <c r="Q98" s="201"/>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1"/>
      <c r="L99" s="201"/>
      <c r="M99" s="201"/>
      <c r="N99" s="201"/>
      <c r="O99" s="201"/>
      <c r="P99" s="201"/>
      <c r="Q99" s="201"/>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1"/>
      <c r="L100" s="201"/>
      <c r="M100" s="201"/>
      <c r="N100" s="201"/>
      <c r="O100" s="201"/>
      <c r="P100" s="201"/>
      <c r="Q100" s="201"/>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1"/>
      <c r="L101" s="201"/>
      <c r="M101" s="201"/>
      <c r="N101" s="201"/>
      <c r="O101" s="201"/>
      <c r="P101" s="201"/>
      <c r="Q101" s="201"/>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3">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3">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3">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3">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3">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ht="13.5" customHeight="1" x14ac:dyDescent="0.3">
      <c r="A146" s="75">
        <v>45658</v>
      </c>
      <c r="B146" s="78">
        <v>1291</v>
      </c>
      <c r="C146" s="79">
        <f t="shared" ref="C146" si="98">SUM(B135:B146)</f>
        <v>17495</v>
      </c>
      <c r="D146" s="80">
        <f t="shared" ref="D146" si="99">AVERAGE(B135:B146)</f>
        <v>1457.9166666666667</v>
      </c>
      <c r="E146" s="82">
        <f>D146-D134</f>
        <v>-60.666666666666515</v>
      </c>
      <c r="F146" s="12">
        <v>696</v>
      </c>
      <c r="G146" s="14">
        <v>539</v>
      </c>
      <c r="H146" s="13">
        <v>56</v>
      </c>
      <c r="I146" s="55">
        <f t="shared" ref="I146" si="100">F146/B146</f>
        <v>0.5391169635941131</v>
      </c>
    </row>
    <row r="147" spans="1:9" ht="13.5" customHeight="1" x14ac:dyDescent="0.3">
      <c r="A147" s="75">
        <v>45689</v>
      </c>
      <c r="B147" s="78">
        <v>899</v>
      </c>
      <c r="C147" s="79">
        <f>SUM(B136:B147)</f>
        <v>16811</v>
      </c>
      <c r="D147" s="80">
        <f>AVERAGE(B136:B147)</f>
        <v>1400.9166666666667</v>
      </c>
      <c r="E147" s="82">
        <f>D147-D135</f>
        <v>-152.58333333333326</v>
      </c>
      <c r="F147" s="12">
        <v>545</v>
      </c>
      <c r="G147" s="14">
        <v>281</v>
      </c>
      <c r="H147" s="13">
        <v>73</v>
      </c>
      <c r="I147" s="55">
        <f t="shared" ref="I147" si="101">F147/B147</f>
        <v>0.6062291434927698</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40"/>
  <sheetViews>
    <sheetView zoomScaleNormal="100" workbookViewId="0">
      <pane xSplit="1" ySplit="2" topLeftCell="B118" activePane="bottomRight" state="frozen"/>
      <selection pane="topRight" activeCell="B1" sqref="B1"/>
      <selection pane="bottomLeft" activeCell="A3" sqref="A3"/>
      <selection pane="bottomRight" activeCell="A140" sqref="A140"/>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5" t="s">
        <v>77</v>
      </c>
      <c r="B1" s="205"/>
      <c r="C1" s="205"/>
      <c r="D1" s="205"/>
      <c r="E1" s="205"/>
      <c r="F1" s="206"/>
      <c r="G1" s="175"/>
      <c r="H1" s="175"/>
      <c r="I1" s="176"/>
      <c r="J1" s="202" t="s">
        <v>79</v>
      </c>
      <c r="K1" s="203"/>
      <c r="L1" s="203"/>
      <c r="M1" s="203"/>
      <c r="N1" s="203"/>
      <c r="O1" s="203"/>
      <c r="P1" s="203"/>
      <c r="Q1" s="203"/>
      <c r="R1" s="203"/>
      <c r="S1" s="203"/>
      <c r="T1" s="204"/>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3">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3">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3">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3">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3">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3">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AVERAGE(G127:G138)</f>
        <v>1254.1666666666667</v>
      </c>
      <c r="J138" s="41">
        <v>751</v>
      </c>
      <c r="K138" s="41">
        <f t="shared" si="337"/>
        <v>128</v>
      </c>
      <c r="L138" s="42">
        <f t="shared" si="326"/>
        <v>0.85437997724687142</v>
      </c>
      <c r="M138" s="41">
        <f t="shared" ref="M138" si="351">SUM(J127:J138)</f>
        <v>12885</v>
      </c>
      <c r="N138" s="88">
        <f t="shared" ref="N138" si="352">M138/H138</f>
        <v>0.85614617940199333</v>
      </c>
      <c r="O138" s="91">
        <v>869</v>
      </c>
      <c r="P138" s="91">
        <f t="shared" si="339"/>
        <v>118</v>
      </c>
      <c r="Q138" s="91">
        <v>10</v>
      </c>
      <c r="R138" s="92">
        <f t="shared" si="330"/>
        <v>0.98862343572241185</v>
      </c>
      <c r="S138" s="93">
        <f t="shared" ref="S138" si="353">SUM(O127:O138)</f>
        <v>14635</v>
      </c>
      <c r="T138" s="94">
        <f t="shared" ref="T138" si="354">S138/H138</f>
        <v>0.97242524916943518</v>
      </c>
    </row>
    <row r="139" spans="1:20" ht="13.5" customHeight="1" x14ac:dyDescent="0.3">
      <c r="A139" s="75">
        <v>45689</v>
      </c>
      <c r="B139" s="95">
        <v>1001</v>
      </c>
      <c r="C139" s="95">
        <v>307</v>
      </c>
      <c r="D139" s="96">
        <f t="shared" ref="D139" si="355">C139/B139</f>
        <v>0.30669330669330669</v>
      </c>
      <c r="E139" s="95">
        <f t="shared" ref="E139" si="356">SUM(B128:B139)</f>
        <v>14809</v>
      </c>
      <c r="F139" s="98">
        <f>AVERAGE(B128:B139)</f>
        <v>1234.0833333333333</v>
      </c>
      <c r="G139" s="97">
        <v>1008</v>
      </c>
      <c r="H139" s="97">
        <f t="shared" ref="H139" si="357">SUM(G128:G139)</f>
        <v>14924</v>
      </c>
      <c r="I139" s="99">
        <f>AVERAGE(G128:G139)</f>
        <v>1243.6666666666667</v>
      </c>
      <c r="J139" s="41">
        <v>846</v>
      </c>
      <c r="K139" s="41">
        <f>G139-J139</f>
        <v>162</v>
      </c>
      <c r="L139" s="42">
        <f t="shared" ref="L139" si="358">J139/G139</f>
        <v>0.8392857142857143</v>
      </c>
      <c r="M139" s="41">
        <f t="shared" ref="M139" si="359">SUM(J128:J139)</f>
        <v>12668</v>
      </c>
      <c r="N139" s="88">
        <f t="shared" ref="N139" si="360">M139/H139</f>
        <v>0.84883409273653176</v>
      </c>
      <c r="O139" s="91">
        <v>967</v>
      </c>
      <c r="P139" s="91">
        <f t="shared" ref="P139" si="361">O139-J139</f>
        <v>121</v>
      </c>
      <c r="Q139" s="91">
        <v>41</v>
      </c>
      <c r="R139" s="92">
        <f t="shared" ref="R139" si="362">O139/G139</f>
        <v>0.95932539682539686</v>
      </c>
      <c r="S139" s="93">
        <f t="shared" ref="S139" si="363">SUM(O128:O139)</f>
        <v>14478</v>
      </c>
      <c r="T139" s="94">
        <f t="shared" ref="T139" si="364">S139/H139</f>
        <v>0.97011525060305548</v>
      </c>
    </row>
    <row r="140" spans="1:20" ht="13.5" customHeight="1" x14ac:dyDescent="0.3">
      <c r="A140" s="75">
        <v>45717</v>
      </c>
      <c r="B140" s="95">
        <v>1652</v>
      </c>
      <c r="C140" s="95">
        <v>284</v>
      </c>
      <c r="D140" s="96">
        <f>C140/B140</f>
        <v>0.17191283292978207</v>
      </c>
      <c r="E140" s="95">
        <f>SUM(B129:B140)</f>
        <v>15070</v>
      </c>
      <c r="F140" s="98">
        <f>AVERAGE(B129:B140)</f>
        <v>1255.8333333333333</v>
      </c>
      <c r="G140" s="97">
        <v>1666</v>
      </c>
      <c r="H140" s="97">
        <f>SUM(G129:G140)</f>
        <v>15186</v>
      </c>
      <c r="I140" s="99">
        <f>AVERAGE(G129:G140)</f>
        <v>1265.5</v>
      </c>
      <c r="J140" s="41">
        <v>1338</v>
      </c>
      <c r="K140" s="41">
        <f>G140-J140</f>
        <v>328</v>
      </c>
      <c r="L140" s="42">
        <f>J140/G140</f>
        <v>0.80312124849939981</v>
      </c>
      <c r="M140" s="41">
        <f>SUM(J129:J140)</f>
        <v>12961</v>
      </c>
      <c r="N140" s="88">
        <f t="shared" ref="N140" si="365">M140/H140</f>
        <v>0.85348347161859606</v>
      </c>
      <c r="O140" s="91">
        <v>1436</v>
      </c>
      <c r="P140" s="91">
        <f>O140-J140</f>
        <v>98</v>
      </c>
      <c r="Q140" s="91">
        <v>230</v>
      </c>
      <c r="R140" s="92">
        <f>O140/G140</f>
        <v>0.86194477791116442</v>
      </c>
      <c r="S140" s="93">
        <f>SUM(O129:O140)</f>
        <v>14515</v>
      </c>
      <c r="T140" s="94">
        <f>S140/H140</f>
        <v>0.95581456604767545</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4"/>
  <sheetViews>
    <sheetView workbookViewId="0">
      <pane ySplit="1" topLeftCell="A383" activePane="bottomLeft" state="frozen"/>
      <selection pane="bottomLeft" activeCell="A414" sqref="A414"/>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row r="411" spans="1:6" x14ac:dyDescent="0.3">
      <c r="A411" s="102">
        <v>45597</v>
      </c>
      <c r="B411" s="101">
        <v>5034</v>
      </c>
      <c r="C411" s="97" t="s">
        <v>13</v>
      </c>
      <c r="D411" s="97" t="s">
        <v>13</v>
      </c>
      <c r="E411" s="97" t="s">
        <v>13</v>
      </c>
    </row>
    <row r="412" spans="1:6" ht="13.5" customHeight="1" x14ac:dyDescent="0.3">
      <c r="A412" s="102">
        <v>45627</v>
      </c>
      <c r="B412" s="101">
        <v>5191</v>
      </c>
      <c r="C412" s="97" t="s">
        <v>13</v>
      </c>
      <c r="D412" s="97" t="s">
        <v>13</v>
      </c>
      <c r="E412" s="97" t="s">
        <v>13</v>
      </c>
    </row>
    <row r="413" spans="1:6" ht="12.65" customHeight="1" x14ac:dyDescent="0.3">
      <c r="A413" s="102">
        <v>45658</v>
      </c>
      <c r="B413" s="101">
        <v>5771</v>
      </c>
      <c r="C413" s="97" t="s">
        <v>13</v>
      </c>
      <c r="D413" s="97" t="s">
        <v>13</v>
      </c>
      <c r="E413" s="97" t="s">
        <v>13</v>
      </c>
    </row>
    <row r="414" spans="1:6" ht="12.65" customHeight="1" x14ac:dyDescent="0.3">
      <c r="A414" s="102">
        <v>45689</v>
      </c>
      <c r="B414" s="101">
        <v>6841</v>
      </c>
      <c r="C414" s="97" t="s">
        <v>13</v>
      </c>
      <c r="D414" s="97" t="s">
        <v>13</v>
      </c>
      <c r="E414"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1"/>
  <sheetViews>
    <sheetView zoomScaleNormal="100" workbookViewId="0">
      <pane ySplit="1" topLeftCell="A89" activePane="bottomLeft" state="frozen"/>
      <selection pane="bottomLeft" activeCell="A121" sqref="A121"/>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1050000</v>
      </c>
      <c r="C110" s="109">
        <f t="shared" ref="C110" si="76">B110-B98</f>
        <v>60000</v>
      </c>
      <c r="D110" s="107">
        <f t="shared" ref="D110" si="77">C110/B98</f>
        <v>6.0606060606060608E-2</v>
      </c>
      <c r="E110" s="177">
        <v>1757</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3">
      <c r="A113" s="105">
        <v>45474</v>
      </c>
      <c r="B113" s="116">
        <v>950000</v>
      </c>
      <c r="C113" s="109">
        <f t="shared" ref="C113:C118" si="82">B113-B101</f>
        <v>-40000</v>
      </c>
      <c r="D113" s="107">
        <f t="shared" ref="D113:D118" si="83">C113/B101</f>
        <v>-4.0404040404040407E-2</v>
      </c>
      <c r="E113" s="177">
        <v>1805</v>
      </c>
      <c r="F113" s="114">
        <v>950000</v>
      </c>
      <c r="G113" s="109">
        <f t="shared" ref="G113:G118" si="84">F113-F101</f>
        <v>-58000</v>
      </c>
      <c r="H113" s="107">
        <f t="shared" ref="H113:H118" si="85">G113/F101</f>
        <v>-5.7539682539682536E-2</v>
      </c>
      <c r="I113" s="110">
        <v>1997</v>
      </c>
    </row>
    <row r="114" spans="1:9" x14ac:dyDescent="0.3">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3">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3">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3">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3">
      <c r="A118" s="105">
        <v>45627</v>
      </c>
      <c r="B118" s="116">
        <v>1006000</v>
      </c>
      <c r="C118" s="109">
        <f t="shared" si="82"/>
        <v>-39000</v>
      </c>
      <c r="D118" s="107">
        <f t="shared" si="83"/>
        <v>-3.7320574162679428E-2</v>
      </c>
      <c r="E118" s="177">
        <v>1809</v>
      </c>
      <c r="F118" s="114">
        <v>982000</v>
      </c>
      <c r="G118" s="109">
        <f t="shared" si="84"/>
        <v>-38000</v>
      </c>
      <c r="H118" s="107">
        <f t="shared" si="85"/>
        <v>-3.7254901960784313E-2</v>
      </c>
      <c r="I118" s="110">
        <v>1679</v>
      </c>
    </row>
    <row r="119" spans="1:9" x14ac:dyDescent="0.3">
      <c r="A119" s="105">
        <v>45658</v>
      </c>
      <c r="B119" s="116">
        <v>949000</v>
      </c>
      <c r="C119" s="109">
        <f t="shared" ref="C119:C121" si="86">B119-B107</f>
        <v>-28000</v>
      </c>
      <c r="D119" s="107">
        <f t="shared" ref="D119:D121" si="87">C119/B107</f>
        <v>-2.8659160696008188E-2</v>
      </c>
      <c r="E119" s="177">
        <v>906</v>
      </c>
      <c r="F119" s="114">
        <v>943000</v>
      </c>
      <c r="G119" s="109">
        <f t="shared" ref="G119:G121" si="88">F119-F107</f>
        <v>-7000</v>
      </c>
      <c r="H119" s="107">
        <f t="shared" ref="H119:H121" si="89">G119/F107</f>
        <v>-7.3684210526315788E-3</v>
      </c>
      <c r="I119" s="110">
        <v>919</v>
      </c>
    </row>
    <row r="120" spans="1:9" x14ac:dyDescent="0.3">
      <c r="A120" s="105">
        <v>45689</v>
      </c>
      <c r="B120" s="116">
        <v>1002000</v>
      </c>
      <c r="C120" s="109">
        <f t="shared" si="86"/>
        <v>-18000</v>
      </c>
      <c r="D120" s="107">
        <f t="shared" si="87"/>
        <v>-1.7647058823529412E-2</v>
      </c>
      <c r="E120" s="177">
        <v>1880</v>
      </c>
      <c r="F120" s="114">
        <v>990000</v>
      </c>
      <c r="G120" s="109">
        <f t="shared" si="88"/>
        <v>-42000</v>
      </c>
      <c r="H120" s="107">
        <f t="shared" si="89"/>
        <v>-4.0697674418604654E-2</v>
      </c>
      <c r="I120" s="110">
        <v>1392</v>
      </c>
    </row>
    <row r="121" spans="1:9" x14ac:dyDescent="0.3">
      <c r="A121" s="105">
        <v>45717</v>
      </c>
      <c r="B121" s="116">
        <v>1040000</v>
      </c>
      <c r="C121" s="109">
        <f t="shared" si="86"/>
        <v>-30000</v>
      </c>
      <c r="D121" s="107">
        <f t="shared" si="87"/>
        <v>-2.8037383177570093E-2</v>
      </c>
      <c r="E121" s="177">
        <v>2362</v>
      </c>
      <c r="F121" s="114">
        <v>1000000</v>
      </c>
      <c r="G121" s="109">
        <f t="shared" si="88"/>
        <v>-47500</v>
      </c>
      <c r="H121" s="107">
        <f t="shared" si="89"/>
        <v>-4.5346062052505964E-2</v>
      </c>
      <c r="I121" s="110">
        <v>439</v>
      </c>
    </row>
  </sheetData>
  <conditionalFormatting sqref="C14:C121">
    <cfRule type="colorScale" priority="24">
      <colorScale>
        <cfvo type="min"/>
        <cfvo type="num" val="0"/>
        <cfvo type="max"/>
        <color rgb="FFF8696B"/>
        <color rgb="FFFCFCFF"/>
        <color rgb="FF63BE7B"/>
      </colorScale>
    </cfRule>
  </conditionalFormatting>
  <conditionalFormatting sqref="D14:D121">
    <cfRule type="colorScale" priority="25">
      <colorScale>
        <cfvo type="min"/>
        <cfvo type="num" val="0"/>
        <cfvo type="max"/>
        <color rgb="FFF8696B"/>
        <color rgb="FFFCFCFF"/>
        <color rgb="FF63BE7B"/>
      </colorScale>
    </cfRule>
  </conditionalFormatting>
  <conditionalFormatting sqref="E14:E121">
    <cfRule type="colorScale" priority="1">
      <colorScale>
        <cfvo type="min"/>
        <cfvo type="max"/>
        <color rgb="FFFCFCFF"/>
        <color rgb="FF63BE7B"/>
      </colorScale>
    </cfRule>
  </conditionalFormatting>
  <conditionalFormatting sqref="G14:G121">
    <cfRule type="colorScale" priority="26">
      <colorScale>
        <cfvo type="min"/>
        <cfvo type="num" val="0"/>
        <cfvo type="max"/>
        <color rgb="FFF8696B"/>
        <color rgb="FFFCFCFF"/>
        <color rgb="FF63BE7B"/>
      </colorScale>
    </cfRule>
  </conditionalFormatting>
  <conditionalFormatting sqref="H14:H121">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2025-04-30T19:31:29Z</dcterms:modified>
</cp:coreProperties>
</file>