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8CA85C1D-E486-4B20-877C-FDBE06211880}" xr6:coauthVersionLast="47" xr6:coauthVersionMax="47" xr10:uidLastSave="{00000000-0000-0000-0000-000000000000}"/>
  <bookViews>
    <workbookView xWindow="-12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6" l="1"/>
  <c r="D124" i="6" s="1"/>
  <c r="G124" i="6"/>
  <c r="H124" i="6"/>
  <c r="R143" i="4"/>
  <c r="S143" i="4"/>
  <c r="T143" i="4" s="1"/>
  <c r="P143" i="4"/>
  <c r="N143" i="4"/>
  <c r="M143" i="4"/>
  <c r="L143" i="4"/>
  <c r="I142" i="4"/>
  <c r="I143" i="4"/>
  <c r="H143" i="4"/>
  <c r="F143" i="4"/>
  <c r="E143" i="4"/>
  <c r="D143" i="4"/>
  <c r="C150" i="3"/>
  <c r="E150" i="3"/>
  <c r="I150" i="3"/>
  <c r="D150" i="3"/>
  <c r="W150" i="2"/>
  <c r="BM163" i="1"/>
  <c r="AY163" i="1"/>
  <c r="AZ163" i="1"/>
  <c r="BC163" i="1"/>
  <c r="BB163" i="1"/>
  <c r="BA163" i="1"/>
  <c r="AX163" i="1"/>
  <c r="AK163" i="1"/>
  <c r="AL163" i="1" s="1"/>
  <c r="AS163" i="1"/>
  <c r="AT163" i="1" s="1" a="1"/>
  <c r="AT163" i="1" s="1"/>
  <c r="AG163" i="1"/>
  <c r="AH163" i="1" s="1"/>
  <c r="AE163" i="1"/>
  <c r="H163" i="1"/>
  <c r="F163" i="1"/>
  <c r="Q163" i="1" s="1"/>
  <c r="G163" i="1"/>
  <c r="P163" i="1"/>
  <c r="W163" i="1"/>
  <c r="AB163" i="1"/>
  <c r="AC163" i="1"/>
  <c r="AD163" i="1"/>
  <c r="AF163" i="1"/>
  <c r="AJ163" i="1"/>
  <c r="AN163" i="1"/>
  <c r="AP163" i="1"/>
  <c r="AR163" i="1"/>
  <c r="BM162" i="1"/>
  <c r="I149" i="3"/>
  <c r="E149" i="3"/>
  <c r="D149" i="3"/>
  <c r="C149" i="3"/>
  <c r="C123" i="6"/>
  <c r="D123" i="6" s="1"/>
  <c r="G123" i="6"/>
  <c r="H123" i="6" s="1"/>
  <c r="P142" i="4"/>
  <c r="M142" i="4"/>
  <c r="L142" i="4"/>
  <c r="F142" i="4"/>
  <c r="H142" i="4"/>
  <c r="N142" i="4" s="1"/>
  <c r="D142" i="4"/>
  <c r="E142" i="4"/>
  <c r="R142" i="4"/>
  <c r="S142" i="4"/>
  <c r="T142" i="4"/>
  <c r="W149" i="2"/>
  <c r="BC162" i="1"/>
  <c r="BB162" i="1"/>
  <c r="BA162" i="1"/>
  <c r="AX162" i="1"/>
  <c r="AK162" i="1"/>
  <c r="AL162" i="1" s="1"/>
  <c r="AS162" i="1"/>
  <c r="AT162" i="1" s="1" a="1"/>
  <c r="AT162" i="1" s="1"/>
  <c r="AE162" i="1"/>
  <c r="H162" i="1"/>
  <c r="G162" i="1"/>
  <c r="F162" i="1"/>
  <c r="R162" i="1" s="1"/>
  <c r="W162" i="1"/>
  <c r="AG162" i="1" s="1"/>
  <c r="AB162" i="1"/>
  <c r="AC162" i="1"/>
  <c r="AD162" i="1"/>
  <c r="AF162" i="1"/>
  <c r="AJ162" i="1"/>
  <c r="AN162" i="1"/>
  <c r="AP162" i="1"/>
  <c r="AR162" i="1"/>
  <c r="E141" i="4"/>
  <c r="S141" i="4"/>
  <c r="M141" i="4"/>
  <c r="N141" i="4" s="1"/>
  <c r="I141" i="4"/>
  <c r="H141" i="4"/>
  <c r="F141" i="4"/>
  <c r="D141" i="4"/>
  <c r="K141" i="4"/>
  <c r="L141" i="4"/>
  <c r="P141" i="4"/>
  <c r="R141" i="4"/>
  <c r="T141" i="4"/>
  <c r="E140" i="4"/>
  <c r="W148" i="2"/>
  <c r="I148" i="3"/>
  <c r="E148" i="3"/>
  <c r="D148" i="3"/>
  <c r="C148" i="3"/>
  <c r="BC161" i="1"/>
  <c r="BB161" i="1"/>
  <c r="BA161" i="1"/>
  <c r="AX161" i="1"/>
  <c r="AS161" i="1"/>
  <c r="AT161" i="1" s="1" a="1"/>
  <c r="AT161" i="1" s="1"/>
  <c r="AK161" i="1"/>
  <c r="AE161" i="1"/>
  <c r="H161" i="1"/>
  <c r="G161" i="1"/>
  <c r="F161" i="1"/>
  <c r="AY161" i="1" s="1"/>
  <c r="W161" i="1"/>
  <c r="AB161" i="1"/>
  <c r="AC161" i="1"/>
  <c r="AD161" i="1"/>
  <c r="AF161" i="1"/>
  <c r="AG161" i="1"/>
  <c r="AJ161" i="1"/>
  <c r="AL161" i="1"/>
  <c r="AN161" i="1"/>
  <c r="AP161" i="1"/>
  <c r="AR161" i="1"/>
  <c r="BM161" i="1"/>
  <c r="C122" i="6"/>
  <c r="D122" i="6" s="1"/>
  <c r="G122" i="6"/>
  <c r="H122" i="6" s="1"/>
  <c r="D140" i="4"/>
  <c r="BM160" i="1"/>
  <c r="AE160" i="1"/>
  <c r="AC160" i="1"/>
  <c r="C147" i="3"/>
  <c r="D147" i="3"/>
  <c r="E147" i="3" s="1"/>
  <c r="K140" i="4"/>
  <c r="P140" i="4"/>
  <c r="I140" i="4"/>
  <c r="F140" i="4"/>
  <c r="F160" i="1"/>
  <c r="O160" i="1" s="1"/>
  <c r="Q160" i="1"/>
  <c r="R140" i="4"/>
  <c r="S140" i="4"/>
  <c r="T140" i="4" s="1"/>
  <c r="M140" i="4"/>
  <c r="N140" i="4" s="1"/>
  <c r="H140" i="4"/>
  <c r="L140" i="4"/>
  <c r="F139" i="4"/>
  <c r="E146" i="3"/>
  <c r="I147" i="3"/>
  <c r="W147" i="2"/>
  <c r="AK160" i="1"/>
  <c r="AL160" i="1" s="1"/>
  <c r="AR160" i="1"/>
  <c r="AS160" i="1"/>
  <c r="AT160" i="1" s="1" a="1"/>
  <c r="AT160" i="1" s="1"/>
  <c r="BB160" i="1"/>
  <c r="BC160" i="1"/>
  <c r="G160" i="1"/>
  <c r="H160" i="1"/>
  <c r="W160" i="1"/>
  <c r="AB160" i="1"/>
  <c r="AD160" i="1"/>
  <c r="AF160" i="1"/>
  <c r="AJ160" i="1"/>
  <c r="AN160" i="1"/>
  <c r="AP160" i="1"/>
  <c r="AX160" i="1"/>
  <c r="BA160" i="1"/>
  <c r="D121" i="6"/>
  <c r="C121" i="6"/>
  <c r="G121" i="6"/>
  <c r="H121" i="6" s="1"/>
  <c r="I139" i="4"/>
  <c r="I138" i="4"/>
  <c r="K139" i="4"/>
  <c r="D139" i="4"/>
  <c r="E139" i="4"/>
  <c r="H139" i="4"/>
  <c r="L139" i="4"/>
  <c r="M139" i="4"/>
  <c r="P139" i="4"/>
  <c r="R139" i="4"/>
  <c r="S139" i="4"/>
  <c r="C146" i="3"/>
  <c r="D146" i="3"/>
  <c r="I146" i="3"/>
  <c r="W146" i="2"/>
  <c r="AX159" i="1"/>
  <c r="AE159" i="1"/>
  <c r="F159" i="1"/>
  <c r="O159" i="1" s="1"/>
  <c r="G159" i="1"/>
  <c r="H159" i="1"/>
  <c r="W159" i="1"/>
  <c r="AB159" i="1"/>
  <c r="AC159" i="1"/>
  <c r="AD159" i="1"/>
  <c r="AF159" i="1"/>
  <c r="AJ159" i="1"/>
  <c r="AK159" i="1"/>
  <c r="AL159" i="1" s="1"/>
  <c r="AN159" i="1"/>
  <c r="AP159" i="1"/>
  <c r="AR159" i="1"/>
  <c r="AS159" i="1"/>
  <c r="AT159" i="1" a="1"/>
  <c r="AT159" i="1" s="1"/>
  <c r="BA159" i="1"/>
  <c r="BB159" i="1"/>
  <c r="BC159" i="1"/>
  <c r="BM159" i="1"/>
  <c r="G120" i="6"/>
  <c r="H120" i="6" s="1"/>
  <c r="C120" i="6"/>
  <c r="D120" i="6" s="1"/>
  <c r="C119" i="6"/>
  <c r="D119" i="6"/>
  <c r="G119" i="6"/>
  <c r="H119" i="6" s="1"/>
  <c r="S138" i="4"/>
  <c r="T138" i="4"/>
  <c r="P138" i="4"/>
  <c r="R138" i="4"/>
  <c r="M138" i="4"/>
  <c r="N138" i="4"/>
  <c r="K138" i="4"/>
  <c r="L138" i="4"/>
  <c r="H138" i="4"/>
  <c r="E138" i="4"/>
  <c r="F138" i="4"/>
  <c r="D138" i="4"/>
  <c r="I145" i="3"/>
  <c r="C145" i="3"/>
  <c r="D145" i="3"/>
  <c r="E145" i="3"/>
  <c r="W145" i="2"/>
  <c r="BM158" i="1"/>
  <c r="BA158" i="1"/>
  <c r="BB158" i="1"/>
  <c r="BC158" i="1"/>
  <c r="AX158" i="1"/>
  <c r="AY158" i="1" s="1"/>
  <c r="AS158" i="1"/>
  <c r="AT158" i="1" s="1" a="1"/>
  <c r="AT158" i="1" s="1"/>
  <c r="AK158" i="1"/>
  <c r="AL158" i="1" s="1"/>
  <c r="AN158" i="1"/>
  <c r="AR158" i="1"/>
  <c r="AJ158" i="1"/>
  <c r="AP158" i="1"/>
  <c r="AB158" i="1"/>
  <c r="AF158" i="1"/>
  <c r="AE158" i="1"/>
  <c r="AD158" i="1"/>
  <c r="AC158" i="1"/>
  <c r="W158" i="1"/>
  <c r="AG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M157" i="1"/>
  <c r="BC157" i="1"/>
  <c r="BB157" i="1"/>
  <c r="BA157" i="1"/>
  <c r="AX157" i="1"/>
  <c r="AS157" i="1"/>
  <c r="AT157" i="1" s="1" a="1"/>
  <c r="AT157" i="1" s="1"/>
  <c r="AR157" i="1"/>
  <c r="AP157" i="1"/>
  <c r="AN157" i="1"/>
  <c r="AK157" i="1"/>
  <c r="AL157" i="1" s="1"/>
  <c r="AJ157" i="1"/>
  <c r="AB157" i="1"/>
  <c r="AF157" i="1"/>
  <c r="AE157" i="1"/>
  <c r="AD157" i="1"/>
  <c r="AC157" i="1"/>
  <c r="W157" i="1"/>
  <c r="AG157" i="1" s="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Y162" i="1" l="1"/>
  <c r="AZ162" i="1" s="1"/>
  <c r="K160" i="1"/>
  <c r="N160" i="1" s="1"/>
  <c r="J160" i="1"/>
  <c r="M160" i="1" s="1"/>
  <c r="K163" i="1"/>
  <c r="N163" i="1" s="1"/>
  <c r="J163" i="1"/>
  <c r="M163" i="1" s="1"/>
  <c r="BD163" i="1"/>
  <c r="K161" i="1"/>
  <c r="N161" i="1" s="1"/>
  <c r="BD162" i="1"/>
  <c r="I160" i="1"/>
  <c r="AZ158" i="1"/>
  <c r="AH162" i="1"/>
  <c r="BN160" i="1"/>
  <c r="L160" i="1"/>
  <c r="P157" i="1"/>
  <c r="Q157" i="1"/>
  <c r="AH157" i="1"/>
  <c r="I162" i="1"/>
  <c r="L162" i="1" s="1"/>
  <c r="BL162" i="1"/>
  <c r="O163" i="1"/>
  <c r="AY160" i="1"/>
  <c r="AZ160" i="1" s="1"/>
  <c r="J162" i="1"/>
  <c r="M162" i="1" s="1"/>
  <c r="AY159" i="1"/>
  <c r="AZ159" i="1" s="1"/>
  <c r="K162" i="1"/>
  <c r="N162" i="1" s="1"/>
  <c r="O162" i="1"/>
  <c r="P162" i="1"/>
  <c r="Q162" i="1"/>
  <c r="AY156" i="1"/>
  <c r="AZ156" i="1" s="1"/>
  <c r="BL158" i="1"/>
  <c r="AH158" i="1"/>
  <c r="R163" i="1"/>
  <c r="BL157" i="1"/>
  <c r="I163" i="1"/>
  <c r="L163" i="1" s="1"/>
  <c r="R157" i="1"/>
  <c r="J161" i="1"/>
  <c r="M161" i="1" s="1"/>
  <c r="BL163" i="1"/>
  <c r="BN163" i="1"/>
  <c r="I161" i="1"/>
  <c r="O161" i="1"/>
  <c r="AH161" i="1"/>
  <c r="R161" i="1"/>
  <c r="BL161" i="1"/>
  <c r="Q161" i="1"/>
  <c r="P161" i="1"/>
  <c r="AZ161" i="1"/>
  <c r="AG160" i="1"/>
  <c r="AH160" i="1" s="1"/>
  <c r="BL160" i="1"/>
  <c r="R160" i="1"/>
  <c r="P160" i="1"/>
  <c r="T139" i="4"/>
  <c r="N139" i="4"/>
  <c r="AG159" i="1"/>
  <c r="AH159" i="1" s="1"/>
  <c r="BL159" i="1"/>
  <c r="R159" i="1"/>
  <c r="Q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D161" i="1" s="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G148" i="1"/>
  <c r="J159" i="1" s="1"/>
  <c r="M159" i="1" s="1"/>
  <c r="H148" i="1"/>
  <c r="K159" i="1" s="1"/>
  <c r="N159" i="1" s="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G147" i="1"/>
  <c r="J158" i="1" s="1"/>
  <c r="M158" i="1" s="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BE163" i="1" l="1"/>
  <c r="BE161" i="1"/>
  <c r="BL148" i="1"/>
  <c r="I159" i="1"/>
  <c r="K157" i="1"/>
  <c r="N157" i="1" s="1"/>
  <c r="K158" i="1"/>
  <c r="N158" i="1" s="1"/>
  <c r="BD159" i="1"/>
  <c r="BN162" i="1"/>
  <c r="BD160" i="1"/>
  <c r="Q147" i="1"/>
  <c r="I158" i="1"/>
  <c r="BE162" i="1"/>
  <c r="BD158" i="1"/>
  <c r="BN161" i="1"/>
  <c r="L161" i="1"/>
  <c r="BE160" i="1"/>
  <c r="J157" i="1"/>
  <c r="M157" i="1" s="1"/>
  <c r="J156" i="1"/>
  <c r="M156" i="1" s="1"/>
  <c r="I156" i="1"/>
  <c r="K156" i="1"/>
  <c r="N156" i="1" s="1"/>
  <c r="BD155" i="1"/>
  <c r="J155" i="1"/>
  <c r="M155" i="1" s="1"/>
  <c r="J154" i="1"/>
  <c r="M154" i="1" s="1"/>
  <c r="BD156" i="1"/>
  <c r="Q146" i="1"/>
  <c r="I157" i="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BE159" i="1" s="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L158" i="1" l="1"/>
  <c r="BN158" i="1"/>
  <c r="L157" i="1"/>
  <c r="BN157" i="1"/>
  <c r="BE158" i="1"/>
  <c r="L159" i="1"/>
  <c r="BN159" i="1"/>
  <c r="BE157" i="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<sst xmlns="http://schemas.openxmlformats.org/spreadsheetml/2006/main" count="2984" uniqueCount="147">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</sst>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9">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6" fontId="4" fillId="4" borderId="0" xfId="2" applyNumberFormat="1" applyFont="1" applyFill="1" applyAlignment="1">
      <alignment horizontal="center"/>
    </xf>
    <xf numFmtId="165" fontId="8" fillId="4" borderId="11" xfId="3" applyNumberFormat="1" applyFont="1" applyFill="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Consented'!$F$139:$F$163</c:f>
              <c:numCache>
                <c:formatCode>General</c:formatCode>
                <c:ptCount val="25"/>
                <c:pt idx="0">
                  <c:v>1438</c:v>
                </c:pt>
                <c:pt idx="1">
                  <c:v>1377</c:v>
                </c:pt>
                <c:pt idx="2">
                  <c:v>1483</c:v>
                </c:pt>
                <c:pt idx="3">
                  <c:v>1142</c:v>
                </c:pt>
                <c:pt idx="4">
                  <c:v>1289</c:v>
                </c:pt>
                <c:pt idx="5">
                  <c:v>1179</c:v>
                </c:pt>
                <c:pt idx="6">
                  <c:v>1164</c:v>
                </c:pt>
                <c:pt idx="7">
                  <c:v>918</c:v>
                </c:pt>
                <c:pt idx="8">
                  <c:v>885</c:v>
                </c:pt>
                <c:pt idx="9">
                  <c:v>1234</c:v>
                </c:pt>
                <c:pt idx="10">
                  <c:v>1259</c:v>
                </c:pt>
                <c:pt idx="11">
                  <c:v>1282</c:v>
                </c:pt>
                <c:pt idx="12">
                  <c:v>1276</c:v>
                </c:pt>
                <c:pt idx="13">
                  <c:v>744</c:v>
                </c:pt>
                <c:pt idx="14">
                  <c:v>1290</c:v>
                </c:pt>
                <c:pt idx="15">
                  <c:v>1228</c:v>
                </c:pt>
                <c:pt idx="16">
                  <c:v>1362</c:v>
                </c:pt>
                <c:pt idx="17">
                  <c:v>1221</c:v>
                </c:pt>
                <c:pt idx="18">
                  <c:v>1206</c:v>
                </c:pt>
                <c:pt idx="19">
                  <c:v>952</c:v>
                </c:pt>
                <c:pt idx="20">
                  <c:v>867</c:v>
                </c:pt>
                <c:pt idx="21">
                  <c:v>1057</c:v>
                </c:pt>
                <c:pt idx="22">
                  <c:v>1535</c:v>
                </c:pt>
                <c:pt idx="23">
                  <c:v>981</c:v>
                </c:pt>
                <c:pt idx="24">
                  <c:v>1392</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Consented'!$B$139:$B$163</c:f>
              <c:numCache>
                <c:formatCode>General</c:formatCode>
                <c:ptCount val="25"/>
                <c:pt idx="0">
                  <c:v>374</c:v>
                </c:pt>
                <c:pt idx="1">
                  <c:v>392</c:v>
                </c:pt>
                <c:pt idx="2">
                  <c:v>305</c:v>
                </c:pt>
                <c:pt idx="3">
                  <c:v>337</c:v>
                </c:pt>
                <c:pt idx="4">
                  <c:v>369</c:v>
                </c:pt>
                <c:pt idx="5">
                  <c:v>323</c:v>
                </c:pt>
                <c:pt idx="6">
                  <c:v>385</c:v>
                </c:pt>
                <c:pt idx="7">
                  <c:v>311</c:v>
                </c:pt>
                <c:pt idx="8">
                  <c:v>244</c:v>
                </c:pt>
                <c:pt idx="9">
                  <c:v>358</c:v>
                </c:pt>
                <c:pt idx="10">
                  <c:v>340</c:v>
                </c:pt>
                <c:pt idx="11">
                  <c:v>397</c:v>
                </c:pt>
                <c:pt idx="12">
                  <c:v>430</c:v>
                </c:pt>
                <c:pt idx="13">
                  <c:v>288</c:v>
                </c:pt>
                <c:pt idx="14">
                  <c:v>465</c:v>
                </c:pt>
                <c:pt idx="15">
                  <c:v>418</c:v>
                </c:pt>
                <c:pt idx="16">
                  <c:v>404</c:v>
                </c:pt>
                <c:pt idx="17">
                  <c:v>384</c:v>
                </c:pt>
                <c:pt idx="18">
                  <c:v>358</c:v>
                </c:pt>
                <c:pt idx="19">
                  <c:v>241</c:v>
                </c:pt>
                <c:pt idx="20">
                  <c:v>319</c:v>
                </c:pt>
                <c:pt idx="21">
                  <c:v>353</c:v>
                </c:pt>
                <c:pt idx="22">
                  <c:v>447</c:v>
                </c:pt>
                <c:pt idx="23">
                  <c:v>333</c:v>
                </c:pt>
                <c:pt idx="24">
                  <c:v>426</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Consented'!$C$139:$C$163</c:f>
              <c:numCache>
                <c:formatCode>General</c:formatCode>
                <c:ptCount val="25"/>
                <c:pt idx="0">
                  <c:v>82</c:v>
                </c:pt>
                <c:pt idx="1">
                  <c:v>115</c:v>
                </c:pt>
                <c:pt idx="2">
                  <c:v>237</c:v>
                </c:pt>
                <c:pt idx="3">
                  <c:v>69</c:v>
                </c:pt>
                <c:pt idx="4">
                  <c:v>149</c:v>
                </c:pt>
                <c:pt idx="5">
                  <c:v>43</c:v>
                </c:pt>
                <c:pt idx="6">
                  <c:v>90</c:v>
                </c:pt>
                <c:pt idx="7">
                  <c:v>80</c:v>
                </c:pt>
                <c:pt idx="8">
                  <c:v>80</c:v>
                </c:pt>
                <c:pt idx="9">
                  <c:v>135</c:v>
                </c:pt>
                <c:pt idx="10">
                  <c:v>97</c:v>
                </c:pt>
                <c:pt idx="11">
                  <c:v>81</c:v>
                </c:pt>
                <c:pt idx="12">
                  <c:v>66</c:v>
                </c:pt>
                <c:pt idx="13">
                  <c:v>27</c:v>
                </c:pt>
                <c:pt idx="14">
                  <c:v>35</c:v>
                </c:pt>
                <c:pt idx="15">
                  <c:v>38</c:v>
                </c:pt>
                <c:pt idx="16">
                  <c:v>245</c:v>
                </c:pt>
                <c:pt idx="17">
                  <c:v>113</c:v>
                </c:pt>
                <c:pt idx="18">
                  <c:v>106</c:v>
                </c:pt>
                <c:pt idx="19">
                  <c:v>298</c:v>
                </c:pt>
                <c:pt idx="20">
                  <c:v>28</c:v>
                </c:pt>
                <c:pt idx="21">
                  <c:v>65</c:v>
                </c:pt>
                <c:pt idx="22">
                  <c:v>321</c:v>
                </c:pt>
                <c:pt idx="23">
                  <c:v>24</c:v>
                </c:pt>
                <c:pt idx="24">
                  <c:v>94</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Consented'!$D$139:$D$163</c:f>
              <c:numCache>
                <c:formatCode>General</c:formatCode>
                <c:ptCount val="25"/>
                <c:pt idx="0">
                  <c:v>944</c:v>
                </c:pt>
                <c:pt idx="1">
                  <c:v>792</c:v>
                </c:pt>
                <c:pt idx="2">
                  <c:v>941</c:v>
                </c:pt>
                <c:pt idx="3">
                  <c:v>730</c:v>
                </c:pt>
                <c:pt idx="4">
                  <c:v>769</c:v>
                </c:pt>
                <c:pt idx="5">
                  <c:v>770</c:v>
                </c:pt>
                <c:pt idx="6">
                  <c:v>645</c:v>
                </c:pt>
                <c:pt idx="7">
                  <c:v>521</c:v>
                </c:pt>
                <c:pt idx="8">
                  <c:v>561</c:v>
                </c:pt>
                <c:pt idx="9">
                  <c:v>648</c:v>
                </c:pt>
                <c:pt idx="10">
                  <c:v>774</c:v>
                </c:pt>
                <c:pt idx="11">
                  <c:v>737</c:v>
                </c:pt>
                <c:pt idx="12">
                  <c:v>776</c:v>
                </c:pt>
                <c:pt idx="13">
                  <c:v>405</c:v>
                </c:pt>
                <c:pt idx="14">
                  <c:v>650</c:v>
                </c:pt>
                <c:pt idx="15">
                  <c:v>561</c:v>
                </c:pt>
                <c:pt idx="16">
                  <c:v>662</c:v>
                </c:pt>
                <c:pt idx="17">
                  <c:v>724</c:v>
                </c:pt>
                <c:pt idx="18">
                  <c:v>742</c:v>
                </c:pt>
                <c:pt idx="19">
                  <c:v>405</c:v>
                </c:pt>
                <c:pt idx="20">
                  <c:v>485</c:v>
                </c:pt>
                <c:pt idx="21">
                  <c:v>632</c:v>
                </c:pt>
                <c:pt idx="22">
                  <c:v>767</c:v>
                </c:pt>
                <c:pt idx="23">
                  <c:v>624</c:v>
                </c:pt>
                <c:pt idx="24">
                  <c:v>786</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Consented'!$E$139:$E$163</c:f>
              <c:numCache>
                <c:formatCode>General</c:formatCode>
                <c:ptCount val="25"/>
                <c:pt idx="0">
                  <c:v>38</c:v>
                </c:pt>
                <c:pt idx="1">
                  <c:v>78</c:v>
                </c:pt>
                <c:pt idx="2">
                  <c:v>0</c:v>
                </c:pt>
                <c:pt idx="3">
                  <c:v>6</c:v>
                </c:pt>
                <c:pt idx="4">
                  <c:v>2</c:v>
                </c:pt>
                <c:pt idx="5">
                  <c:v>43</c:v>
                </c:pt>
                <c:pt idx="6">
                  <c:v>44</c:v>
                </c:pt>
                <c:pt idx="7">
                  <c:v>6</c:v>
                </c:pt>
                <c:pt idx="8">
                  <c:v>0</c:v>
                </c:pt>
                <c:pt idx="9">
                  <c:v>93</c:v>
                </c:pt>
                <c:pt idx="10">
                  <c:v>48</c:v>
                </c:pt>
                <c:pt idx="11">
                  <c:v>67</c:v>
                </c:pt>
                <c:pt idx="12">
                  <c:v>4</c:v>
                </c:pt>
                <c:pt idx="13">
                  <c:v>24</c:v>
                </c:pt>
                <c:pt idx="14">
                  <c:v>140</c:v>
                </c:pt>
                <c:pt idx="15">
                  <c:v>211</c:v>
                </c:pt>
                <c:pt idx="16">
                  <c:v>51</c:v>
                </c:pt>
                <c:pt idx="17">
                  <c:v>0</c:v>
                </c:pt>
                <c:pt idx="18">
                  <c:v>0</c:v>
                </c:pt>
                <c:pt idx="19">
                  <c:v>8</c:v>
                </c:pt>
                <c:pt idx="20">
                  <c:v>35</c:v>
                </c:pt>
                <c:pt idx="21">
                  <c:v>7</c:v>
                </c:pt>
                <c:pt idx="22">
                  <c:v>0</c:v>
                </c:pt>
                <c:pt idx="23">
                  <c:v>0</c:v>
                </c:pt>
                <c:pt idx="24">
                  <c:v>86</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Consented'!$AC$139:$AC$163</c:f>
              <c:numCache>
                <c:formatCode>General</c:formatCode>
                <c:ptCount val="25"/>
                <c:pt idx="0">
                  <c:v>21</c:v>
                </c:pt>
                <c:pt idx="1">
                  <c:v>37</c:v>
                </c:pt>
                <c:pt idx="2">
                  <c:v>16</c:v>
                </c:pt>
                <c:pt idx="3">
                  <c:v>8</c:v>
                </c:pt>
                <c:pt idx="4">
                  <c:v>10</c:v>
                </c:pt>
                <c:pt idx="5">
                  <c:v>9</c:v>
                </c:pt>
                <c:pt idx="6">
                  <c:v>18</c:v>
                </c:pt>
                <c:pt idx="7">
                  <c:v>30</c:v>
                </c:pt>
                <c:pt idx="8">
                  <c:v>11</c:v>
                </c:pt>
                <c:pt idx="9">
                  <c:v>8</c:v>
                </c:pt>
                <c:pt idx="10">
                  <c:v>2</c:v>
                </c:pt>
                <c:pt idx="11">
                  <c:v>2</c:v>
                </c:pt>
                <c:pt idx="12">
                  <c:v>14</c:v>
                </c:pt>
                <c:pt idx="13">
                  <c:v>2</c:v>
                </c:pt>
                <c:pt idx="14">
                  <c:v>2</c:v>
                </c:pt>
                <c:pt idx="15">
                  <c:v>11</c:v>
                </c:pt>
                <c:pt idx="16">
                  <c:v>4</c:v>
                </c:pt>
                <c:pt idx="17">
                  <c:v>2</c:v>
                </c:pt>
                <c:pt idx="18">
                  <c:v>5</c:v>
                </c:pt>
                <c:pt idx="19">
                  <c:v>3</c:v>
                </c:pt>
                <c:pt idx="20">
                  <c:v>3</c:v>
                </c:pt>
                <c:pt idx="21">
                  <c:v>3</c:v>
                </c:pt>
                <c:pt idx="22">
                  <c:v>8</c:v>
                </c:pt>
                <c:pt idx="23">
                  <c:v>0</c:v>
                </c:pt>
                <c:pt idx="24">
                  <c:v>0</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11D0-437C-9284-AE06D0E659EA}"/>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Consented'!$AD$139:$AD$163</c:f>
              <c:numCache>
                <c:formatCode>General</c:formatCode>
                <c:ptCount val="25"/>
                <c:pt idx="0">
                  <c:v>50</c:v>
                </c:pt>
                <c:pt idx="1">
                  <c:v>15</c:v>
                </c:pt>
                <c:pt idx="2">
                  <c:v>24</c:v>
                </c:pt>
                <c:pt idx="3">
                  <c:v>32</c:v>
                </c:pt>
                <c:pt idx="4">
                  <c:v>41</c:v>
                </c:pt>
                <c:pt idx="5">
                  <c:v>0</c:v>
                </c:pt>
                <c:pt idx="6">
                  <c:v>12</c:v>
                </c:pt>
                <c:pt idx="7">
                  <c:v>12</c:v>
                </c:pt>
                <c:pt idx="8">
                  <c:v>12</c:v>
                </c:pt>
                <c:pt idx="9">
                  <c:v>29</c:v>
                </c:pt>
                <c:pt idx="10">
                  <c:v>18</c:v>
                </c:pt>
                <c:pt idx="11">
                  <c:v>0</c:v>
                </c:pt>
                <c:pt idx="12">
                  <c:v>0</c:v>
                </c:pt>
                <c:pt idx="13">
                  <c:v>20</c:v>
                </c:pt>
                <c:pt idx="14">
                  <c:v>0</c:v>
                </c:pt>
                <c:pt idx="15">
                  <c:v>0</c:v>
                </c:pt>
                <c:pt idx="16">
                  <c:v>60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Consented'!$AE$139:$AE$163</c:f>
              <c:numCache>
                <c:formatCode>General</c:formatCode>
                <c:ptCount val="25"/>
                <c:pt idx="0">
                  <c:v>81</c:v>
                </c:pt>
                <c:pt idx="1">
                  <c:v>59</c:v>
                </c:pt>
                <c:pt idx="2">
                  <c:v>72</c:v>
                </c:pt>
                <c:pt idx="3">
                  <c:v>45</c:v>
                </c:pt>
                <c:pt idx="4">
                  <c:v>24</c:v>
                </c:pt>
                <c:pt idx="5">
                  <c:v>29</c:v>
                </c:pt>
                <c:pt idx="6">
                  <c:v>61</c:v>
                </c:pt>
                <c:pt idx="7">
                  <c:v>21</c:v>
                </c:pt>
                <c:pt idx="8">
                  <c:v>7</c:v>
                </c:pt>
                <c:pt idx="9">
                  <c:v>13</c:v>
                </c:pt>
                <c:pt idx="10">
                  <c:v>26</c:v>
                </c:pt>
                <c:pt idx="11">
                  <c:v>16</c:v>
                </c:pt>
                <c:pt idx="12">
                  <c:v>1</c:v>
                </c:pt>
                <c:pt idx="13">
                  <c:v>9</c:v>
                </c:pt>
                <c:pt idx="14">
                  <c:v>47</c:v>
                </c:pt>
                <c:pt idx="15">
                  <c:v>20</c:v>
                </c:pt>
                <c:pt idx="16">
                  <c:v>10</c:v>
                </c:pt>
                <c:pt idx="17">
                  <c:v>34</c:v>
                </c:pt>
                <c:pt idx="18">
                  <c:v>52</c:v>
                </c:pt>
                <c:pt idx="19">
                  <c:v>27</c:v>
                </c:pt>
                <c:pt idx="20">
                  <c:v>7</c:v>
                </c:pt>
                <c:pt idx="21">
                  <c:v>7</c:v>
                </c:pt>
                <c:pt idx="22">
                  <c:v>16</c:v>
                </c:pt>
                <c:pt idx="23">
                  <c:v>28</c:v>
                </c:pt>
                <c:pt idx="24">
                  <c:v>34</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Consented'!$AF$137:$AF$161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Consented'!$AI$139:$AI$163</c:f>
              <c:numCache>
                <c:formatCode>General</c:formatCode>
                <c:ptCount val="25"/>
                <c:pt idx="0">
                  <c:v>1231</c:v>
                </c:pt>
                <c:pt idx="1">
                  <c:v>1169</c:v>
                </c:pt>
                <c:pt idx="2">
                  <c:v>1292</c:v>
                </c:pt>
                <c:pt idx="3">
                  <c:v>957</c:v>
                </c:pt>
                <c:pt idx="4">
                  <c:v>1114</c:v>
                </c:pt>
                <c:pt idx="5">
                  <c:v>991</c:v>
                </c:pt>
                <c:pt idx="6">
                  <c:v>915</c:v>
                </c:pt>
                <c:pt idx="7">
                  <c:v>770</c:v>
                </c:pt>
                <c:pt idx="8">
                  <c:v>753</c:v>
                </c:pt>
                <c:pt idx="9">
                  <c:v>854</c:v>
                </c:pt>
                <c:pt idx="10">
                  <c:v>1007</c:v>
                </c:pt>
                <c:pt idx="11">
                  <c:v>1008</c:v>
                </c:pt>
                <c:pt idx="12">
                  <c:v>1029</c:v>
                </c:pt>
                <c:pt idx="13">
                  <c:v>568</c:v>
                </c:pt>
                <c:pt idx="14">
                  <c:v>969</c:v>
                </c:pt>
                <c:pt idx="15">
                  <c:v>855</c:v>
                </c:pt>
                <c:pt idx="16">
                  <c:v>1061</c:v>
                </c:pt>
                <c:pt idx="17">
                  <c:v>998</c:v>
                </c:pt>
                <c:pt idx="18">
                  <c:v>928</c:v>
                </c:pt>
                <c:pt idx="19">
                  <c:v>835</c:v>
                </c:pt>
                <c:pt idx="20">
                  <c:v>689</c:v>
                </c:pt>
                <c:pt idx="21">
                  <c:v>837</c:v>
                </c:pt>
                <c:pt idx="22">
                  <c:v>1247</c:v>
                </c:pt>
                <c:pt idx="23">
                  <c:v>816</c:v>
                </c:pt>
                <c:pt idx="24">
                  <c:v>1063</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Consented'!$AK$139:$AK$163</c:f>
              <c:numCache>
                <c:formatCode>General</c:formatCode>
                <c:ptCount val="25"/>
                <c:pt idx="0">
                  <c:v>114</c:v>
                </c:pt>
                <c:pt idx="1">
                  <c:v>138</c:v>
                </c:pt>
                <c:pt idx="2">
                  <c:v>152</c:v>
                </c:pt>
                <c:pt idx="3">
                  <c:v>138</c:v>
                </c:pt>
                <c:pt idx="4">
                  <c:v>120</c:v>
                </c:pt>
                <c:pt idx="5">
                  <c:v>130</c:v>
                </c:pt>
                <c:pt idx="6">
                  <c:v>151</c:v>
                </c:pt>
                <c:pt idx="7">
                  <c:v>93</c:v>
                </c:pt>
                <c:pt idx="8">
                  <c:v>91</c:v>
                </c:pt>
                <c:pt idx="9">
                  <c:v>278</c:v>
                </c:pt>
                <c:pt idx="10">
                  <c:v>221</c:v>
                </c:pt>
                <c:pt idx="11">
                  <c:v>215</c:v>
                </c:pt>
                <c:pt idx="12">
                  <c:v>155</c:v>
                </c:pt>
                <c:pt idx="13">
                  <c:v>132</c:v>
                </c:pt>
                <c:pt idx="14">
                  <c:v>252</c:v>
                </c:pt>
                <c:pt idx="15">
                  <c:v>297</c:v>
                </c:pt>
                <c:pt idx="16">
                  <c:v>230</c:v>
                </c:pt>
                <c:pt idx="17">
                  <c:v>144</c:v>
                </c:pt>
                <c:pt idx="18">
                  <c:v>229</c:v>
                </c:pt>
                <c:pt idx="19">
                  <c:v>80</c:v>
                </c:pt>
                <c:pt idx="20">
                  <c:v>138</c:v>
                </c:pt>
                <c:pt idx="21">
                  <c:v>156</c:v>
                </c:pt>
                <c:pt idx="22">
                  <c:v>213</c:v>
                </c:pt>
                <c:pt idx="23">
                  <c:v>94</c:v>
                </c:pt>
                <c:pt idx="24">
                  <c:v>249</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1"/>
              <c:layout>
                <c:manualLayout>
                  <c:x val="2.5370768547525267E-3"/>
                  <c:y val="-1.6026461041488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33-489C-8235-BA98202C57B4}"/>
                </c:ext>
              </c:extLst>
            </c:dLbl>
            <c:dLbl>
              <c:idx val="9"/>
              <c:layout>
                <c:manualLayout>
                  <c:x val="-2.55187380362174E-3"/>
                  <c:y val="-6.825220082270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33-489C-8235-BA98202C57B4}"/>
                </c:ext>
              </c:extLst>
            </c:dLbl>
            <c:dLbl>
              <c:idx val="16"/>
              <c:layout>
                <c:manualLayout>
                  <c:x val="3.8015020627593433E-3"/>
                  <c:y val="1.4000495789963318E-3"/>
                </c:manualLayout>
              </c:layout>
              <c:spPr>
                <a:noFill/>
                <a:ln>
                  <a:noFill/>
                </a:ln>
                <a:effectLst/>
              </c:spPr>
              <c:txPr>
                <a:bodyPr wrap="square" lIns="38100" tIns="19050" rIns="38100" bIns="19050" anchor="ctr">
                  <a:no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97448698699699E-2"/>
                      <c:h val="3.4865732836057851E-2"/>
                    </c:manualLayout>
                  </c15:layout>
                </c:ext>
                <c:ext xmlns:c16="http://schemas.microsoft.com/office/drawing/2014/chart" uri="{C3380CC4-5D6E-409C-BE32-E72D297353CC}">
                  <c16:uniqueId val="{00000002-F533-489C-8235-BA98202C57B4}"/>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Consented'!$AM$139:$AM$163</c:f>
              <c:numCache>
                <c:formatCode>General</c:formatCode>
                <c:ptCount val="25"/>
                <c:pt idx="0">
                  <c:v>93</c:v>
                </c:pt>
                <c:pt idx="1">
                  <c:v>70</c:v>
                </c:pt>
                <c:pt idx="2">
                  <c:v>39</c:v>
                </c:pt>
                <c:pt idx="3">
                  <c:v>47</c:v>
                </c:pt>
                <c:pt idx="4">
                  <c:v>55</c:v>
                </c:pt>
                <c:pt idx="5">
                  <c:v>58</c:v>
                </c:pt>
                <c:pt idx="6">
                  <c:v>98</c:v>
                </c:pt>
                <c:pt idx="7">
                  <c:v>55</c:v>
                </c:pt>
                <c:pt idx="8">
                  <c:v>41</c:v>
                </c:pt>
                <c:pt idx="9">
                  <c:v>102</c:v>
                </c:pt>
                <c:pt idx="10">
                  <c:v>31</c:v>
                </c:pt>
                <c:pt idx="11">
                  <c:v>59</c:v>
                </c:pt>
                <c:pt idx="12">
                  <c:v>92</c:v>
                </c:pt>
                <c:pt idx="13">
                  <c:v>44</c:v>
                </c:pt>
                <c:pt idx="14">
                  <c:v>69</c:v>
                </c:pt>
                <c:pt idx="15">
                  <c:v>76</c:v>
                </c:pt>
                <c:pt idx="16">
                  <c:v>71</c:v>
                </c:pt>
                <c:pt idx="17">
                  <c:v>79</c:v>
                </c:pt>
                <c:pt idx="18">
                  <c:v>49</c:v>
                </c:pt>
                <c:pt idx="19">
                  <c:v>37</c:v>
                </c:pt>
                <c:pt idx="20">
                  <c:v>40</c:v>
                </c:pt>
                <c:pt idx="21">
                  <c:v>64</c:v>
                </c:pt>
                <c:pt idx="22">
                  <c:v>75</c:v>
                </c:pt>
                <c:pt idx="23">
                  <c:v>71</c:v>
                </c:pt>
                <c:pt idx="24">
                  <c:v>80</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Consented'!$BK$139:$BK$163</c:f>
              <c:numCache>
                <c:formatCode>General</c:formatCode>
                <c:ptCount val="25"/>
                <c:pt idx="0">
                  <c:v>196</c:v>
                </c:pt>
                <c:pt idx="1">
                  <c:v>153</c:v>
                </c:pt>
                <c:pt idx="2">
                  <c:v>208</c:v>
                </c:pt>
                <c:pt idx="3">
                  <c:v>144</c:v>
                </c:pt>
                <c:pt idx="4">
                  <c:v>126</c:v>
                </c:pt>
                <c:pt idx="5">
                  <c:v>184</c:v>
                </c:pt>
                <c:pt idx="6">
                  <c:v>169</c:v>
                </c:pt>
                <c:pt idx="7">
                  <c:v>118</c:v>
                </c:pt>
                <c:pt idx="8">
                  <c:v>117</c:v>
                </c:pt>
                <c:pt idx="9">
                  <c:v>96</c:v>
                </c:pt>
                <c:pt idx="10">
                  <c:v>161</c:v>
                </c:pt>
                <c:pt idx="11">
                  <c:v>146</c:v>
                </c:pt>
                <c:pt idx="12">
                  <c:v>96</c:v>
                </c:pt>
                <c:pt idx="13">
                  <c:v>220</c:v>
                </c:pt>
                <c:pt idx="14">
                  <c:v>365</c:v>
                </c:pt>
                <c:pt idx="15">
                  <c:v>152</c:v>
                </c:pt>
                <c:pt idx="16">
                  <c:v>111</c:v>
                </c:pt>
                <c:pt idx="17">
                  <c:v>230</c:v>
                </c:pt>
                <c:pt idx="18">
                  <c:v>201</c:v>
                </c:pt>
                <c:pt idx="19">
                  <c:v>107</c:v>
                </c:pt>
                <c:pt idx="20">
                  <c:v>143</c:v>
                </c:pt>
                <c:pt idx="21">
                  <c:v>67</c:v>
                </c:pt>
                <c:pt idx="22">
                  <c:v>131</c:v>
                </c:pt>
                <c:pt idx="23">
                  <c:v>108</c:v>
                </c:pt>
                <c:pt idx="24">
                  <c:v>196</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Consented'!$A$139:$A$163</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Consented'!$BN$139:$BN$163</c:f>
              <c:numCache>
                <c:formatCode>0%</c:formatCode>
                <c:ptCount val="25"/>
                <c:pt idx="0">
                  <c:v>0.128768104816009</c:v>
                </c:pt>
                <c:pt idx="1">
                  <c:v>0.13067854335865864</c:v>
                </c:pt>
                <c:pt idx="2">
                  <c:v>0.1356239662807448</c:v>
                </c:pt>
                <c:pt idx="3">
                  <c:v>0.13981003166138978</c:v>
                </c:pt>
                <c:pt idx="4">
                  <c:v>0.14216289009895192</c:v>
                </c:pt>
                <c:pt idx="5">
                  <c:v>0.14361989321494992</c:v>
                </c:pt>
                <c:pt idx="6">
                  <c:v>0.138671875</c:v>
                </c:pt>
                <c:pt idx="7">
                  <c:v>0.135911673553719</c:v>
                </c:pt>
                <c:pt idx="8">
                  <c:v>0.13769677967208832</c:v>
                </c:pt>
                <c:pt idx="9">
                  <c:v>0.12829421791005638</c:v>
                </c:pt>
                <c:pt idx="10">
                  <c:v>0.12286550105449351</c:v>
                </c:pt>
                <c:pt idx="11">
                  <c:v>0.12409556313993174</c:v>
                </c:pt>
                <c:pt idx="12">
                  <c:v>0.11858089453340696</c:v>
                </c:pt>
                <c:pt idx="13">
                  <c:v>0.12883435582822086</c:v>
                </c:pt>
                <c:pt idx="14">
                  <c:v>0.14214609866783781</c:v>
                </c:pt>
                <c:pt idx="15">
                  <c:v>0.14183881291824266</c:v>
                </c:pt>
                <c:pt idx="16">
                  <c:v>0.14000434121988278</c:v>
                </c:pt>
                <c:pt idx="17">
                  <c:v>0.14289836254778907</c:v>
                </c:pt>
                <c:pt idx="18">
                  <c:v>0.14476806903991371</c:v>
                </c:pt>
                <c:pt idx="19">
                  <c:v>0.14362579812038168</c:v>
                </c:pt>
                <c:pt idx="20">
                  <c:v>0.14567918971338267</c:v>
                </c:pt>
                <c:pt idx="21">
                  <c:v>0.1454452852153667</c:v>
                </c:pt>
                <c:pt idx="22">
                  <c:v>0.14044222539229673</c:v>
                </c:pt>
                <c:pt idx="23">
                  <c:v>0.14075369924921641</c:v>
                </c:pt>
                <c:pt idx="24">
                  <c:v>0.14680159016985905</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Consented'!$A$67:$A$163</c:f>
              <c:numCache>
                <c:formatCode>mmm\-yy</c:formatCode>
                <c:ptCount val="97"/>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43696</c:v>
                </c:pt>
                <c:pt idx="28">
                  <c:v>43709</c:v>
                </c:pt>
                <c:pt idx="29">
                  <c:v>43757</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pt idx="48">
                  <c:v>44317</c:v>
                </c:pt>
                <c:pt idx="49">
                  <c:v>44348</c:v>
                </c:pt>
                <c:pt idx="50">
                  <c:v>44378</c:v>
                </c:pt>
                <c:pt idx="51">
                  <c:v>44409</c:v>
                </c:pt>
                <c:pt idx="52">
                  <c:v>44440</c:v>
                </c:pt>
                <c:pt idx="53">
                  <c:v>44470</c:v>
                </c:pt>
                <c:pt idx="54">
                  <c:v>44501</c:v>
                </c:pt>
                <c:pt idx="55">
                  <c:v>44531</c:v>
                </c:pt>
                <c:pt idx="56">
                  <c:v>44562</c:v>
                </c:pt>
                <c:pt idx="57">
                  <c:v>44593</c:v>
                </c:pt>
                <c:pt idx="58">
                  <c:v>44621</c:v>
                </c:pt>
                <c:pt idx="59">
                  <c:v>44652</c:v>
                </c:pt>
                <c:pt idx="60">
                  <c:v>44682</c:v>
                </c:pt>
                <c:pt idx="61">
                  <c:v>44713</c:v>
                </c:pt>
                <c:pt idx="62">
                  <c:v>44743</c:v>
                </c:pt>
                <c:pt idx="63">
                  <c:v>44774</c:v>
                </c:pt>
                <c:pt idx="64">
                  <c:v>44805</c:v>
                </c:pt>
                <c:pt idx="65">
                  <c:v>44835</c:v>
                </c:pt>
                <c:pt idx="66">
                  <c:v>44866</c:v>
                </c:pt>
                <c:pt idx="67">
                  <c:v>44896</c:v>
                </c:pt>
                <c:pt idx="68">
                  <c:v>44927</c:v>
                </c:pt>
                <c:pt idx="69">
                  <c:v>44958</c:v>
                </c:pt>
                <c:pt idx="70">
                  <c:v>44986</c:v>
                </c:pt>
                <c:pt idx="71">
                  <c:v>45017</c:v>
                </c:pt>
                <c:pt idx="72">
                  <c:v>45047</c:v>
                </c:pt>
                <c:pt idx="73">
                  <c:v>45078</c:v>
                </c:pt>
                <c:pt idx="74">
                  <c:v>45108</c:v>
                </c:pt>
                <c:pt idx="75">
                  <c:v>45139</c:v>
                </c:pt>
                <c:pt idx="76">
                  <c:v>45170</c:v>
                </c:pt>
                <c:pt idx="77">
                  <c:v>45200</c:v>
                </c:pt>
                <c:pt idx="78">
                  <c:v>45231</c:v>
                </c:pt>
                <c:pt idx="79">
                  <c:v>45261</c:v>
                </c:pt>
                <c:pt idx="80">
                  <c:v>45292</c:v>
                </c:pt>
                <c:pt idx="81">
                  <c:v>45323</c:v>
                </c:pt>
                <c:pt idx="82">
                  <c:v>45352</c:v>
                </c:pt>
                <c:pt idx="83">
                  <c:v>45383</c:v>
                </c:pt>
                <c:pt idx="84">
                  <c:v>45413</c:v>
                </c:pt>
                <c:pt idx="85">
                  <c:v>45444</c:v>
                </c:pt>
                <c:pt idx="86">
                  <c:v>45474</c:v>
                </c:pt>
                <c:pt idx="87">
                  <c:v>45505</c:v>
                </c:pt>
                <c:pt idx="88">
                  <c:v>45536</c:v>
                </c:pt>
                <c:pt idx="89">
                  <c:v>45566</c:v>
                </c:pt>
                <c:pt idx="90">
                  <c:v>45597</c:v>
                </c:pt>
                <c:pt idx="91">
                  <c:v>45627</c:v>
                </c:pt>
                <c:pt idx="92">
                  <c:v>45658</c:v>
                </c:pt>
                <c:pt idx="93">
                  <c:v>45689</c:v>
                </c:pt>
                <c:pt idx="94">
                  <c:v>45717</c:v>
                </c:pt>
                <c:pt idx="95">
                  <c:v>45748</c:v>
                </c:pt>
                <c:pt idx="96">
                  <c:v>45778</c:v>
                </c:pt>
              </c:numCache>
            </c:numRef>
          </c:cat>
          <c:val>
            <c:numRef>
              <c:f>'Dwellings Consented'!$BA$67:$BA$163</c:f>
              <c:numCache>
                <c:formatCode>General</c:formatCode>
                <c:ptCount val="97"/>
                <c:pt idx="0">
                  <c:v>296</c:v>
                </c:pt>
                <c:pt idx="1">
                  <c:v>255</c:v>
                </c:pt>
                <c:pt idx="2">
                  <c:v>240</c:v>
                </c:pt>
                <c:pt idx="3">
                  <c:v>301</c:v>
                </c:pt>
                <c:pt idx="4">
                  <c:v>302</c:v>
                </c:pt>
                <c:pt idx="5">
                  <c:v>303</c:v>
                </c:pt>
                <c:pt idx="6">
                  <c:v>271</c:v>
                </c:pt>
                <c:pt idx="7">
                  <c:v>261</c:v>
                </c:pt>
                <c:pt idx="8">
                  <c:v>261</c:v>
                </c:pt>
                <c:pt idx="9">
                  <c:v>259</c:v>
                </c:pt>
                <c:pt idx="10">
                  <c:v>260</c:v>
                </c:pt>
                <c:pt idx="11">
                  <c:v>258</c:v>
                </c:pt>
                <c:pt idx="12">
                  <c:v>529</c:v>
                </c:pt>
                <c:pt idx="13">
                  <c:v>548</c:v>
                </c:pt>
                <c:pt idx="14">
                  <c:v>563</c:v>
                </c:pt>
                <c:pt idx="15">
                  <c:v>644</c:v>
                </c:pt>
                <c:pt idx="16">
                  <c:v>646</c:v>
                </c:pt>
                <c:pt idx="17">
                  <c:v>664</c:v>
                </c:pt>
                <c:pt idx="18">
                  <c:v>689</c:v>
                </c:pt>
                <c:pt idx="19">
                  <c:v>689</c:v>
                </c:pt>
                <c:pt idx="20">
                  <c:v>827</c:v>
                </c:pt>
                <c:pt idx="21">
                  <c:v>974</c:v>
                </c:pt>
                <c:pt idx="22">
                  <c:v>979</c:v>
                </c:pt>
                <c:pt idx="23">
                  <c:v>993</c:v>
                </c:pt>
                <c:pt idx="24">
                  <c:v>911</c:v>
                </c:pt>
                <c:pt idx="25">
                  <c:v>903</c:v>
                </c:pt>
                <c:pt idx="26">
                  <c:v>871</c:v>
                </c:pt>
                <c:pt idx="27">
                  <c:v>695</c:v>
                </c:pt>
                <c:pt idx="28">
                  <c:v>699</c:v>
                </c:pt>
                <c:pt idx="29">
                  <c:v>694</c:v>
                </c:pt>
                <c:pt idx="30">
                  <c:v>638</c:v>
                </c:pt>
                <c:pt idx="31">
                  <c:v>638</c:v>
                </c:pt>
                <c:pt idx="32">
                  <c:v>515</c:v>
                </c:pt>
                <c:pt idx="33">
                  <c:v>414</c:v>
                </c:pt>
                <c:pt idx="34">
                  <c:v>467</c:v>
                </c:pt>
                <c:pt idx="35">
                  <c:v>450</c:v>
                </c:pt>
                <c:pt idx="36">
                  <c:v>465</c:v>
                </c:pt>
                <c:pt idx="37">
                  <c:v>501</c:v>
                </c:pt>
                <c:pt idx="38">
                  <c:v>511</c:v>
                </c:pt>
                <c:pt idx="39">
                  <c:v>503</c:v>
                </c:pt>
                <c:pt idx="40">
                  <c:v>525</c:v>
                </c:pt>
                <c:pt idx="41">
                  <c:v>546</c:v>
                </c:pt>
                <c:pt idx="42">
                  <c:v>550</c:v>
                </c:pt>
                <c:pt idx="43">
                  <c:v>617</c:v>
                </c:pt>
                <c:pt idx="44">
                  <c:v>624</c:v>
                </c:pt>
                <c:pt idx="45">
                  <c:v>601</c:v>
                </c:pt>
                <c:pt idx="46">
                  <c:v>602</c:v>
                </c:pt>
                <c:pt idx="47">
                  <c:v>628</c:v>
                </c:pt>
                <c:pt idx="48">
                  <c:v>475</c:v>
                </c:pt>
                <c:pt idx="49">
                  <c:v>499</c:v>
                </c:pt>
                <c:pt idx="50">
                  <c:v>500</c:v>
                </c:pt>
                <c:pt idx="51">
                  <c:v>521</c:v>
                </c:pt>
                <c:pt idx="52">
                  <c:v>503</c:v>
                </c:pt>
                <c:pt idx="53">
                  <c:v>473</c:v>
                </c:pt>
                <c:pt idx="54">
                  <c:v>458</c:v>
                </c:pt>
                <c:pt idx="55">
                  <c:v>402</c:v>
                </c:pt>
                <c:pt idx="56">
                  <c:v>412</c:v>
                </c:pt>
                <c:pt idx="57">
                  <c:v>397</c:v>
                </c:pt>
                <c:pt idx="58">
                  <c:v>467</c:v>
                </c:pt>
                <c:pt idx="59">
                  <c:v>475</c:v>
                </c:pt>
                <c:pt idx="60">
                  <c:v>408</c:v>
                </c:pt>
                <c:pt idx="61">
                  <c:v>420</c:v>
                </c:pt>
                <c:pt idx="62">
                  <c:v>427</c:v>
                </c:pt>
                <c:pt idx="63">
                  <c:v>428</c:v>
                </c:pt>
                <c:pt idx="64">
                  <c:v>577</c:v>
                </c:pt>
                <c:pt idx="65">
                  <c:v>568</c:v>
                </c:pt>
                <c:pt idx="66">
                  <c:v>577</c:v>
                </c:pt>
                <c:pt idx="67">
                  <c:v>595</c:v>
                </c:pt>
                <c:pt idx="68">
                  <c:v>581</c:v>
                </c:pt>
                <c:pt idx="69">
                  <c:v>587</c:v>
                </c:pt>
                <c:pt idx="70">
                  <c:v>546</c:v>
                </c:pt>
                <c:pt idx="71">
                  <c:v>543</c:v>
                </c:pt>
                <c:pt idx="72">
                  <c:v>568</c:v>
                </c:pt>
                <c:pt idx="73">
                  <c:v>487</c:v>
                </c:pt>
                <c:pt idx="74">
                  <c:v>499</c:v>
                </c:pt>
                <c:pt idx="75">
                  <c:v>489</c:v>
                </c:pt>
                <c:pt idx="76">
                  <c:v>380</c:v>
                </c:pt>
                <c:pt idx="77">
                  <c:v>419</c:v>
                </c:pt>
                <c:pt idx="78">
                  <c:v>425</c:v>
                </c:pt>
                <c:pt idx="79">
                  <c:v>394</c:v>
                </c:pt>
                <c:pt idx="80">
                  <c:v>392</c:v>
                </c:pt>
                <c:pt idx="81">
                  <c:v>378</c:v>
                </c:pt>
                <c:pt idx="82">
                  <c:v>294</c:v>
                </c:pt>
                <c:pt idx="83">
                  <c:v>289</c:v>
                </c:pt>
                <c:pt idx="84">
                  <c:v>278</c:v>
                </c:pt>
                <c:pt idx="85">
                  <c:v>286</c:v>
                </c:pt>
                <c:pt idx="86">
                  <c:v>276</c:v>
                </c:pt>
                <c:pt idx="87">
                  <c:v>279</c:v>
                </c:pt>
                <c:pt idx="88">
                  <c:v>259</c:v>
                </c:pt>
                <c:pt idx="89">
                  <c:v>224</c:v>
                </c:pt>
                <c:pt idx="90">
                  <c:v>195</c:v>
                </c:pt>
                <c:pt idx="91">
                  <c:v>214</c:v>
                </c:pt>
                <c:pt idx="92">
                  <c:v>220</c:v>
                </c:pt>
                <c:pt idx="93">
                  <c:v>225</c:v>
                </c:pt>
                <c:pt idx="94">
                  <c:v>295</c:v>
                </c:pt>
                <c:pt idx="95">
                  <c:v>282</c:v>
                </c:pt>
                <c:pt idx="96">
                  <c:v>285</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Consented'!$A$67:$A$163</c:f>
              <c:numCache>
                <c:formatCode>mmm\-yy</c:formatCode>
                <c:ptCount val="97"/>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43696</c:v>
                </c:pt>
                <c:pt idx="28">
                  <c:v>43709</c:v>
                </c:pt>
                <c:pt idx="29">
                  <c:v>43757</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pt idx="48">
                  <c:v>44317</c:v>
                </c:pt>
                <c:pt idx="49">
                  <c:v>44348</c:v>
                </c:pt>
                <c:pt idx="50">
                  <c:v>44378</c:v>
                </c:pt>
                <c:pt idx="51">
                  <c:v>44409</c:v>
                </c:pt>
                <c:pt idx="52">
                  <c:v>44440</c:v>
                </c:pt>
                <c:pt idx="53">
                  <c:v>44470</c:v>
                </c:pt>
                <c:pt idx="54">
                  <c:v>44501</c:v>
                </c:pt>
                <c:pt idx="55">
                  <c:v>44531</c:v>
                </c:pt>
                <c:pt idx="56">
                  <c:v>44562</c:v>
                </c:pt>
                <c:pt idx="57">
                  <c:v>44593</c:v>
                </c:pt>
                <c:pt idx="58">
                  <c:v>44621</c:v>
                </c:pt>
                <c:pt idx="59">
                  <c:v>44652</c:v>
                </c:pt>
                <c:pt idx="60">
                  <c:v>44682</c:v>
                </c:pt>
                <c:pt idx="61">
                  <c:v>44713</c:v>
                </c:pt>
                <c:pt idx="62">
                  <c:v>44743</c:v>
                </c:pt>
                <c:pt idx="63">
                  <c:v>44774</c:v>
                </c:pt>
                <c:pt idx="64">
                  <c:v>44805</c:v>
                </c:pt>
                <c:pt idx="65">
                  <c:v>44835</c:v>
                </c:pt>
                <c:pt idx="66">
                  <c:v>44866</c:v>
                </c:pt>
                <c:pt idx="67">
                  <c:v>44896</c:v>
                </c:pt>
                <c:pt idx="68">
                  <c:v>44927</c:v>
                </c:pt>
                <c:pt idx="69">
                  <c:v>44958</c:v>
                </c:pt>
                <c:pt idx="70">
                  <c:v>44986</c:v>
                </c:pt>
                <c:pt idx="71">
                  <c:v>45017</c:v>
                </c:pt>
                <c:pt idx="72">
                  <c:v>45047</c:v>
                </c:pt>
                <c:pt idx="73">
                  <c:v>45078</c:v>
                </c:pt>
                <c:pt idx="74">
                  <c:v>45108</c:v>
                </c:pt>
                <c:pt idx="75">
                  <c:v>45139</c:v>
                </c:pt>
                <c:pt idx="76">
                  <c:v>45170</c:v>
                </c:pt>
                <c:pt idx="77">
                  <c:v>45200</c:v>
                </c:pt>
                <c:pt idx="78">
                  <c:v>45231</c:v>
                </c:pt>
                <c:pt idx="79">
                  <c:v>45261</c:v>
                </c:pt>
                <c:pt idx="80">
                  <c:v>45292</c:v>
                </c:pt>
                <c:pt idx="81">
                  <c:v>45323</c:v>
                </c:pt>
                <c:pt idx="82">
                  <c:v>45352</c:v>
                </c:pt>
                <c:pt idx="83">
                  <c:v>45383</c:v>
                </c:pt>
                <c:pt idx="84">
                  <c:v>45413</c:v>
                </c:pt>
                <c:pt idx="85">
                  <c:v>45444</c:v>
                </c:pt>
                <c:pt idx="86">
                  <c:v>45474</c:v>
                </c:pt>
                <c:pt idx="87">
                  <c:v>45505</c:v>
                </c:pt>
                <c:pt idx="88">
                  <c:v>45536</c:v>
                </c:pt>
                <c:pt idx="89">
                  <c:v>45566</c:v>
                </c:pt>
                <c:pt idx="90">
                  <c:v>45597</c:v>
                </c:pt>
                <c:pt idx="91">
                  <c:v>45627</c:v>
                </c:pt>
                <c:pt idx="92">
                  <c:v>45658</c:v>
                </c:pt>
                <c:pt idx="93">
                  <c:v>45689</c:v>
                </c:pt>
                <c:pt idx="94">
                  <c:v>45717</c:v>
                </c:pt>
                <c:pt idx="95">
                  <c:v>45748</c:v>
                </c:pt>
                <c:pt idx="96">
                  <c:v>45778</c:v>
                </c:pt>
              </c:numCache>
            </c:numRef>
          </c:cat>
          <c:val>
            <c:numRef>
              <c:f>'Dwellings Consented'!$BB$67:$BB$163</c:f>
              <c:numCache>
                <c:formatCode>General</c:formatCode>
                <c:ptCount val="97"/>
                <c:pt idx="0">
                  <c:v>1128</c:v>
                </c:pt>
                <c:pt idx="1">
                  <c:v>1090</c:v>
                </c:pt>
                <c:pt idx="2">
                  <c:v>1139</c:v>
                </c:pt>
                <c:pt idx="3">
                  <c:v>1117</c:v>
                </c:pt>
                <c:pt idx="4">
                  <c:v>1069</c:v>
                </c:pt>
                <c:pt idx="5">
                  <c:v>1098</c:v>
                </c:pt>
                <c:pt idx="6">
                  <c:v>1070</c:v>
                </c:pt>
                <c:pt idx="7">
                  <c:v>1114</c:v>
                </c:pt>
                <c:pt idx="8">
                  <c:v>1099</c:v>
                </c:pt>
                <c:pt idx="9">
                  <c:v>1048</c:v>
                </c:pt>
                <c:pt idx="10">
                  <c:v>1148</c:v>
                </c:pt>
                <c:pt idx="11">
                  <c:v>1254</c:v>
                </c:pt>
                <c:pt idx="12">
                  <c:v>1261</c:v>
                </c:pt>
                <c:pt idx="13">
                  <c:v>1200</c:v>
                </c:pt>
                <c:pt idx="14">
                  <c:v>1147</c:v>
                </c:pt>
                <c:pt idx="15">
                  <c:v>1059</c:v>
                </c:pt>
                <c:pt idx="16">
                  <c:v>1064</c:v>
                </c:pt>
                <c:pt idx="17">
                  <c:v>1090</c:v>
                </c:pt>
                <c:pt idx="18">
                  <c:v>1176</c:v>
                </c:pt>
                <c:pt idx="19">
                  <c:v>1287</c:v>
                </c:pt>
                <c:pt idx="20">
                  <c:v>1299</c:v>
                </c:pt>
                <c:pt idx="21">
                  <c:v>1309</c:v>
                </c:pt>
                <c:pt idx="22">
                  <c:v>1191</c:v>
                </c:pt>
                <c:pt idx="23">
                  <c:v>1145</c:v>
                </c:pt>
                <c:pt idx="24">
                  <c:v>1221</c:v>
                </c:pt>
                <c:pt idx="25">
                  <c:v>1350</c:v>
                </c:pt>
                <c:pt idx="26">
                  <c:v>1583</c:v>
                </c:pt>
                <c:pt idx="27">
                  <c:v>1741</c:v>
                </c:pt>
                <c:pt idx="28">
                  <c:v>1748</c:v>
                </c:pt>
                <c:pt idx="29">
                  <c:v>1827</c:v>
                </c:pt>
                <c:pt idx="30">
                  <c:v>1859</c:v>
                </c:pt>
                <c:pt idx="31">
                  <c:v>1956</c:v>
                </c:pt>
                <c:pt idx="32">
                  <c:v>1913</c:v>
                </c:pt>
                <c:pt idx="33">
                  <c:v>1979</c:v>
                </c:pt>
                <c:pt idx="34">
                  <c:v>1996</c:v>
                </c:pt>
                <c:pt idx="35">
                  <c:v>1958</c:v>
                </c:pt>
                <c:pt idx="36">
                  <c:v>1929</c:v>
                </c:pt>
                <c:pt idx="37">
                  <c:v>1843</c:v>
                </c:pt>
                <c:pt idx="38">
                  <c:v>1683</c:v>
                </c:pt>
                <c:pt idx="39">
                  <c:v>1544</c:v>
                </c:pt>
                <c:pt idx="40">
                  <c:v>1771</c:v>
                </c:pt>
                <c:pt idx="41">
                  <c:v>1861</c:v>
                </c:pt>
                <c:pt idx="42">
                  <c:v>1791</c:v>
                </c:pt>
                <c:pt idx="43">
                  <c:v>1563</c:v>
                </c:pt>
                <c:pt idx="44">
                  <c:v>1638</c:v>
                </c:pt>
                <c:pt idx="45">
                  <c:v>1604</c:v>
                </c:pt>
                <c:pt idx="46">
                  <c:v>1580</c:v>
                </c:pt>
                <c:pt idx="47">
                  <c:v>1815</c:v>
                </c:pt>
                <c:pt idx="48">
                  <c:v>1879</c:v>
                </c:pt>
                <c:pt idx="49">
                  <c:v>1925</c:v>
                </c:pt>
                <c:pt idx="50">
                  <c:v>1844</c:v>
                </c:pt>
                <c:pt idx="51">
                  <c:v>1973</c:v>
                </c:pt>
                <c:pt idx="52">
                  <c:v>1920</c:v>
                </c:pt>
                <c:pt idx="53">
                  <c:v>1806</c:v>
                </c:pt>
                <c:pt idx="54">
                  <c:v>1964</c:v>
                </c:pt>
                <c:pt idx="55">
                  <c:v>2050</c:v>
                </c:pt>
                <c:pt idx="56">
                  <c:v>2027</c:v>
                </c:pt>
                <c:pt idx="57">
                  <c:v>2145</c:v>
                </c:pt>
                <c:pt idx="58">
                  <c:v>2381</c:v>
                </c:pt>
                <c:pt idx="59">
                  <c:v>2210</c:v>
                </c:pt>
                <c:pt idx="60">
                  <c:v>2191</c:v>
                </c:pt>
                <c:pt idx="61">
                  <c:v>2131</c:v>
                </c:pt>
                <c:pt idx="62">
                  <c:v>2198</c:v>
                </c:pt>
                <c:pt idx="63">
                  <c:v>2080</c:v>
                </c:pt>
                <c:pt idx="64">
                  <c:v>2243</c:v>
                </c:pt>
                <c:pt idx="65">
                  <c:v>2313</c:v>
                </c:pt>
                <c:pt idx="66">
                  <c:v>2214</c:v>
                </c:pt>
                <c:pt idx="67">
                  <c:v>2275</c:v>
                </c:pt>
                <c:pt idx="68">
                  <c:v>2221</c:v>
                </c:pt>
                <c:pt idx="69">
                  <c:v>2138</c:v>
                </c:pt>
                <c:pt idx="70">
                  <c:v>1972</c:v>
                </c:pt>
                <c:pt idx="71">
                  <c:v>1952</c:v>
                </c:pt>
                <c:pt idx="72">
                  <c:v>1997</c:v>
                </c:pt>
                <c:pt idx="73">
                  <c:v>2000</c:v>
                </c:pt>
                <c:pt idx="74">
                  <c:v>2048</c:v>
                </c:pt>
                <c:pt idx="75">
                  <c:v>2019</c:v>
                </c:pt>
                <c:pt idx="76">
                  <c:v>1802</c:v>
                </c:pt>
                <c:pt idx="77">
                  <c:v>1695</c:v>
                </c:pt>
                <c:pt idx="78">
                  <c:v>1597</c:v>
                </c:pt>
                <c:pt idx="79">
                  <c:v>1567</c:v>
                </c:pt>
                <c:pt idx="80">
                  <c:v>1608</c:v>
                </c:pt>
                <c:pt idx="81">
                  <c:v>1543</c:v>
                </c:pt>
                <c:pt idx="82">
                  <c:v>1494</c:v>
                </c:pt>
                <c:pt idx="83">
                  <c:v>1577</c:v>
                </c:pt>
                <c:pt idx="84">
                  <c:v>1499</c:v>
                </c:pt>
                <c:pt idx="85">
                  <c:v>1420</c:v>
                </c:pt>
                <c:pt idx="86">
                  <c:v>1267</c:v>
                </c:pt>
                <c:pt idx="87">
                  <c:v>1270</c:v>
                </c:pt>
                <c:pt idx="88">
                  <c:v>1121</c:v>
                </c:pt>
                <c:pt idx="89">
                  <c:v>1107</c:v>
                </c:pt>
                <c:pt idx="90">
                  <c:v>1115</c:v>
                </c:pt>
                <c:pt idx="91">
                  <c:v>1319</c:v>
                </c:pt>
                <c:pt idx="92">
                  <c:v>1251</c:v>
                </c:pt>
                <c:pt idx="93">
                  <c:v>1247</c:v>
                </c:pt>
                <c:pt idx="94">
                  <c:v>1360</c:v>
                </c:pt>
                <c:pt idx="95">
                  <c:v>1258</c:v>
                </c:pt>
                <c:pt idx="96">
                  <c:v>1351</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Consented'!$A$67:$A$163</c:f>
              <c:numCache>
                <c:formatCode>mmm\-yy</c:formatCode>
                <c:ptCount val="97"/>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43696</c:v>
                </c:pt>
                <c:pt idx="28">
                  <c:v>43709</c:v>
                </c:pt>
                <c:pt idx="29">
                  <c:v>43757</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pt idx="48">
                  <c:v>44317</c:v>
                </c:pt>
                <c:pt idx="49">
                  <c:v>44348</c:v>
                </c:pt>
                <c:pt idx="50">
                  <c:v>44378</c:v>
                </c:pt>
                <c:pt idx="51">
                  <c:v>44409</c:v>
                </c:pt>
                <c:pt idx="52">
                  <c:v>44440</c:v>
                </c:pt>
                <c:pt idx="53">
                  <c:v>44470</c:v>
                </c:pt>
                <c:pt idx="54">
                  <c:v>44501</c:v>
                </c:pt>
                <c:pt idx="55">
                  <c:v>44531</c:v>
                </c:pt>
                <c:pt idx="56">
                  <c:v>44562</c:v>
                </c:pt>
                <c:pt idx="57">
                  <c:v>44593</c:v>
                </c:pt>
                <c:pt idx="58">
                  <c:v>44621</c:v>
                </c:pt>
                <c:pt idx="59">
                  <c:v>44652</c:v>
                </c:pt>
                <c:pt idx="60">
                  <c:v>44682</c:v>
                </c:pt>
                <c:pt idx="61">
                  <c:v>44713</c:v>
                </c:pt>
                <c:pt idx="62">
                  <c:v>44743</c:v>
                </c:pt>
                <c:pt idx="63">
                  <c:v>44774</c:v>
                </c:pt>
                <c:pt idx="64">
                  <c:v>44805</c:v>
                </c:pt>
                <c:pt idx="65">
                  <c:v>44835</c:v>
                </c:pt>
                <c:pt idx="66">
                  <c:v>44866</c:v>
                </c:pt>
                <c:pt idx="67">
                  <c:v>44896</c:v>
                </c:pt>
                <c:pt idx="68">
                  <c:v>44927</c:v>
                </c:pt>
                <c:pt idx="69">
                  <c:v>44958</c:v>
                </c:pt>
                <c:pt idx="70">
                  <c:v>44986</c:v>
                </c:pt>
                <c:pt idx="71">
                  <c:v>45017</c:v>
                </c:pt>
                <c:pt idx="72">
                  <c:v>45047</c:v>
                </c:pt>
                <c:pt idx="73">
                  <c:v>45078</c:v>
                </c:pt>
                <c:pt idx="74">
                  <c:v>45108</c:v>
                </c:pt>
                <c:pt idx="75">
                  <c:v>45139</c:v>
                </c:pt>
                <c:pt idx="76">
                  <c:v>45170</c:v>
                </c:pt>
                <c:pt idx="77">
                  <c:v>45200</c:v>
                </c:pt>
                <c:pt idx="78">
                  <c:v>45231</c:v>
                </c:pt>
                <c:pt idx="79">
                  <c:v>45261</c:v>
                </c:pt>
                <c:pt idx="80">
                  <c:v>45292</c:v>
                </c:pt>
                <c:pt idx="81">
                  <c:v>45323</c:v>
                </c:pt>
                <c:pt idx="82">
                  <c:v>45352</c:v>
                </c:pt>
                <c:pt idx="83">
                  <c:v>45383</c:v>
                </c:pt>
                <c:pt idx="84">
                  <c:v>45413</c:v>
                </c:pt>
                <c:pt idx="85">
                  <c:v>45444</c:v>
                </c:pt>
                <c:pt idx="86">
                  <c:v>45474</c:v>
                </c:pt>
                <c:pt idx="87">
                  <c:v>45505</c:v>
                </c:pt>
                <c:pt idx="88">
                  <c:v>45536</c:v>
                </c:pt>
                <c:pt idx="89">
                  <c:v>45566</c:v>
                </c:pt>
                <c:pt idx="90">
                  <c:v>45597</c:v>
                </c:pt>
                <c:pt idx="91">
                  <c:v>45627</c:v>
                </c:pt>
                <c:pt idx="92">
                  <c:v>45658</c:v>
                </c:pt>
                <c:pt idx="93">
                  <c:v>45689</c:v>
                </c:pt>
                <c:pt idx="94">
                  <c:v>45717</c:v>
                </c:pt>
                <c:pt idx="95">
                  <c:v>45748</c:v>
                </c:pt>
                <c:pt idx="96">
                  <c:v>45778</c:v>
                </c:pt>
              </c:numCache>
            </c:numRef>
          </c:cat>
          <c:val>
            <c:numRef>
              <c:f>'Dwellings Consented'!$BC$67:$BC$163</c:f>
              <c:numCache>
                <c:formatCode>General</c:formatCode>
                <c:ptCount val="97"/>
                <c:pt idx="0">
                  <c:v>1302</c:v>
                </c:pt>
                <c:pt idx="1">
                  <c:v>1295</c:v>
                </c:pt>
                <c:pt idx="2">
                  <c:v>1045</c:v>
                </c:pt>
                <c:pt idx="3">
                  <c:v>1069</c:v>
                </c:pt>
                <c:pt idx="4">
                  <c:v>1222</c:v>
                </c:pt>
                <c:pt idx="5">
                  <c:v>1237</c:v>
                </c:pt>
                <c:pt idx="6">
                  <c:v>1479</c:v>
                </c:pt>
                <c:pt idx="7">
                  <c:v>1637</c:v>
                </c:pt>
                <c:pt idx="8">
                  <c:v>1714</c:v>
                </c:pt>
                <c:pt idx="9">
                  <c:v>1624</c:v>
                </c:pt>
                <c:pt idx="10">
                  <c:v>1570</c:v>
                </c:pt>
                <c:pt idx="11">
                  <c:v>1664</c:v>
                </c:pt>
                <c:pt idx="12">
                  <c:v>1702</c:v>
                </c:pt>
                <c:pt idx="13">
                  <c:v>1705</c:v>
                </c:pt>
                <c:pt idx="14">
                  <c:v>1895</c:v>
                </c:pt>
                <c:pt idx="15">
                  <c:v>1929</c:v>
                </c:pt>
                <c:pt idx="16">
                  <c:v>1801</c:v>
                </c:pt>
                <c:pt idx="17">
                  <c:v>1854</c:v>
                </c:pt>
                <c:pt idx="18">
                  <c:v>1538</c:v>
                </c:pt>
                <c:pt idx="19">
                  <c:v>1522</c:v>
                </c:pt>
                <c:pt idx="20">
                  <c:v>1474</c:v>
                </c:pt>
                <c:pt idx="21">
                  <c:v>1560</c:v>
                </c:pt>
                <c:pt idx="22">
                  <c:v>1626</c:v>
                </c:pt>
                <c:pt idx="23">
                  <c:v>1521</c:v>
                </c:pt>
                <c:pt idx="24">
                  <c:v>1567</c:v>
                </c:pt>
                <c:pt idx="25">
                  <c:v>1574</c:v>
                </c:pt>
                <c:pt idx="26">
                  <c:v>1593</c:v>
                </c:pt>
                <c:pt idx="27">
                  <c:v>1602</c:v>
                </c:pt>
                <c:pt idx="28">
                  <c:v>1683</c:v>
                </c:pt>
                <c:pt idx="29">
                  <c:v>1710</c:v>
                </c:pt>
                <c:pt idx="30">
                  <c:v>1654</c:v>
                </c:pt>
                <c:pt idx="31">
                  <c:v>1650</c:v>
                </c:pt>
                <c:pt idx="32">
                  <c:v>1749</c:v>
                </c:pt>
                <c:pt idx="33">
                  <c:v>1738</c:v>
                </c:pt>
                <c:pt idx="34">
                  <c:v>1745</c:v>
                </c:pt>
                <c:pt idx="35">
                  <c:v>1697</c:v>
                </c:pt>
                <c:pt idx="36">
                  <c:v>1673</c:v>
                </c:pt>
                <c:pt idx="37">
                  <c:v>1729</c:v>
                </c:pt>
                <c:pt idx="38">
                  <c:v>1689</c:v>
                </c:pt>
                <c:pt idx="39">
                  <c:v>1681</c:v>
                </c:pt>
                <c:pt idx="40">
                  <c:v>1686</c:v>
                </c:pt>
                <c:pt idx="41">
                  <c:v>1636</c:v>
                </c:pt>
                <c:pt idx="42">
                  <c:v>1847</c:v>
                </c:pt>
                <c:pt idx="43">
                  <c:v>2002</c:v>
                </c:pt>
                <c:pt idx="44">
                  <c:v>2177</c:v>
                </c:pt>
                <c:pt idx="45">
                  <c:v>2169</c:v>
                </c:pt>
                <c:pt idx="46">
                  <c:v>2254</c:v>
                </c:pt>
                <c:pt idx="47">
                  <c:v>2308</c:v>
                </c:pt>
                <c:pt idx="48">
                  <c:v>2341</c:v>
                </c:pt>
                <c:pt idx="49">
                  <c:v>2369</c:v>
                </c:pt>
                <c:pt idx="50">
                  <c:v>2297</c:v>
                </c:pt>
                <c:pt idx="51">
                  <c:v>2505</c:v>
                </c:pt>
                <c:pt idx="52">
                  <c:v>2497</c:v>
                </c:pt>
                <c:pt idx="53">
                  <c:v>2609</c:v>
                </c:pt>
                <c:pt idx="54">
                  <c:v>2508</c:v>
                </c:pt>
                <c:pt idx="55">
                  <c:v>2397</c:v>
                </c:pt>
                <c:pt idx="56">
                  <c:v>2236</c:v>
                </c:pt>
                <c:pt idx="57">
                  <c:v>2271</c:v>
                </c:pt>
                <c:pt idx="58">
                  <c:v>2515</c:v>
                </c:pt>
                <c:pt idx="59">
                  <c:v>2565</c:v>
                </c:pt>
                <c:pt idx="60">
                  <c:v>2663</c:v>
                </c:pt>
                <c:pt idx="61">
                  <c:v>2901</c:v>
                </c:pt>
                <c:pt idx="62">
                  <c:v>3019</c:v>
                </c:pt>
                <c:pt idx="63">
                  <c:v>2934</c:v>
                </c:pt>
                <c:pt idx="64">
                  <c:v>3067</c:v>
                </c:pt>
                <c:pt idx="65">
                  <c:v>3040</c:v>
                </c:pt>
                <c:pt idx="66">
                  <c:v>3115</c:v>
                </c:pt>
                <c:pt idx="67">
                  <c:v>3063</c:v>
                </c:pt>
                <c:pt idx="68">
                  <c:v>3097</c:v>
                </c:pt>
                <c:pt idx="69">
                  <c:v>3031</c:v>
                </c:pt>
                <c:pt idx="70">
                  <c:v>2823</c:v>
                </c:pt>
                <c:pt idx="71">
                  <c:v>2828</c:v>
                </c:pt>
                <c:pt idx="72">
                  <c:v>2762</c:v>
                </c:pt>
                <c:pt idx="73">
                  <c:v>2570</c:v>
                </c:pt>
                <c:pt idx="74">
                  <c:v>2495</c:v>
                </c:pt>
                <c:pt idx="75">
                  <c:v>2404</c:v>
                </c:pt>
                <c:pt idx="76">
                  <c:v>2221</c:v>
                </c:pt>
                <c:pt idx="77">
                  <c:v>2189</c:v>
                </c:pt>
                <c:pt idx="78">
                  <c:v>2019</c:v>
                </c:pt>
                <c:pt idx="79">
                  <c:v>1946</c:v>
                </c:pt>
                <c:pt idx="80">
                  <c:v>1913</c:v>
                </c:pt>
                <c:pt idx="81">
                  <c:v>1935</c:v>
                </c:pt>
                <c:pt idx="82">
                  <c:v>1813</c:v>
                </c:pt>
                <c:pt idx="83">
                  <c:v>1684</c:v>
                </c:pt>
                <c:pt idx="84">
                  <c:v>1625</c:v>
                </c:pt>
                <c:pt idx="85">
                  <c:v>1520</c:v>
                </c:pt>
                <c:pt idx="86">
                  <c:v>1481</c:v>
                </c:pt>
                <c:pt idx="87">
                  <c:v>1480</c:v>
                </c:pt>
                <c:pt idx="88">
                  <c:v>1624</c:v>
                </c:pt>
                <c:pt idx="89">
                  <c:v>1622</c:v>
                </c:pt>
                <c:pt idx="90">
                  <c:v>1636</c:v>
                </c:pt>
                <c:pt idx="91">
                  <c:v>1626</c:v>
                </c:pt>
                <c:pt idx="92">
                  <c:v>1566</c:v>
                </c:pt>
                <c:pt idx="93">
                  <c:v>1665</c:v>
                </c:pt>
                <c:pt idx="94">
                  <c:v>1686</c:v>
                </c:pt>
                <c:pt idx="95">
                  <c:v>1740</c:v>
                </c:pt>
                <c:pt idx="96">
                  <c:v>1807</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Consented'!$A$67:$A$163</c:f>
              <c:numCache>
                <c:formatCode>mmm\-yy</c:formatCode>
                <c:ptCount val="97"/>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43696</c:v>
                </c:pt>
                <c:pt idx="28">
                  <c:v>43709</c:v>
                </c:pt>
                <c:pt idx="29">
                  <c:v>43757</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pt idx="48">
                  <c:v>44317</c:v>
                </c:pt>
                <c:pt idx="49">
                  <c:v>44348</c:v>
                </c:pt>
                <c:pt idx="50">
                  <c:v>44378</c:v>
                </c:pt>
                <c:pt idx="51">
                  <c:v>44409</c:v>
                </c:pt>
                <c:pt idx="52">
                  <c:v>44440</c:v>
                </c:pt>
                <c:pt idx="53">
                  <c:v>44470</c:v>
                </c:pt>
                <c:pt idx="54">
                  <c:v>44501</c:v>
                </c:pt>
                <c:pt idx="55">
                  <c:v>44531</c:v>
                </c:pt>
                <c:pt idx="56">
                  <c:v>44562</c:v>
                </c:pt>
                <c:pt idx="57">
                  <c:v>44593</c:v>
                </c:pt>
                <c:pt idx="58">
                  <c:v>44621</c:v>
                </c:pt>
                <c:pt idx="59">
                  <c:v>44652</c:v>
                </c:pt>
                <c:pt idx="60">
                  <c:v>44682</c:v>
                </c:pt>
                <c:pt idx="61">
                  <c:v>44713</c:v>
                </c:pt>
                <c:pt idx="62">
                  <c:v>44743</c:v>
                </c:pt>
                <c:pt idx="63">
                  <c:v>44774</c:v>
                </c:pt>
                <c:pt idx="64">
                  <c:v>44805</c:v>
                </c:pt>
                <c:pt idx="65">
                  <c:v>44835</c:v>
                </c:pt>
                <c:pt idx="66">
                  <c:v>44866</c:v>
                </c:pt>
                <c:pt idx="67">
                  <c:v>44896</c:v>
                </c:pt>
                <c:pt idx="68">
                  <c:v>44927</c:v>
                </c:pt>
                <c:pt idx="69">
                  <c:v>44958</c:v>
                </c:pt>
                <c:pt idx="70">
                  <c:v>44986</c:v>
                </c:pt>
                <c:pt idx="71">
                  <c:v>45017</c:v>
                </c:pt>
                <c:pt idx="72">
                  <c:v>45047</c:v>
                </c:pt>
                <c:pt idx="73">
                  <c:v>45078</c:v>
                </c:pt>
                <c:pt idx="74">
                  <c:v>45108</c:v>
                </c:pt>
                <c:pt idx="75">
                  <c:v>45139</c:v>
                </c:pt>
                <c:pt idx="76">
                  <c:v>45170</c:v>
                </c:pt>
                <c:pt idx="77">
                  <c:v>45200</c:v>
                </c:pt>
                <c:pt idx="78">
                  <c:v>45231</c:v>
                </c:pt>
                <c:pt idx="79">
                  <c:v>45261</c:v>
                </c:pt>
                <c:pt idx="80">
                  <c:v>45292</c:v>
                </c:pt>
                <c:pt idx="81">
                  <c:v>45323</c:v>
                </c:pt>
                <c:pt idx="82">
                  <c:v>45352</c:v>
                </c:pt>
                <c:pt idx="83">
                  <c:v>45383</c:v>
                </c:pt>
                <c:pt idx="84">
                  <c:v>45413</c:v>
                </c:pt>
                <c:pt idx="85">
                  <c:v>45444</c:v>
                </c:pt>
                <c:pt idx="86">
                  <c:v>45474</c:v>
                </c:pt>
                <c:pt idx="87">
                  <c:v>45505</c:v>
                </c:pt>
                <c:pt idx="88">
                  <c:v>45536</c:v>
                </c:pt>
                <c:pt idx="89">
                  <c:v>45566</c:v>
                </c:pt>
                <c:pt idx="90">
                  <c:v>45597</c:v>
                </c:pt>
                <c:pt idx="91">
                  <c:v>45627</c:v>
                </c:pt>
                <c:pt idx="92">
                  <c:v>45658</c:v>
                </c:pt>
                <c:pt idx="93">
                  <c:v>45689</c:v>
                </c:pt>
                <c:pt idx="94">
                  <c:v>45717</c:v>
                </c:pt>
                <c:pt idx="95">
                  <c:v>45748</c:v>
                </c:pt>
                <c:pt idx="96">
                  <c:v>45778</c:v>
                </c:pt>
              </c:numCache>
            </c:numRef>
          </c:cat>
          <c:val>
            <c:numRef>
              <c:f>'Dwellings Consented'!$BE$67:$BE$163</c:f>
              <c:numCache>
                <c:formatCode>0%</c:formatCode>
                <c:ptCount val="97"/>
                <c:pt idx="0">
                  <c:v>0.2626457269486463</c:v>
                </c:pt>
                <c:pt idx="1">
                  <c:v>0.25472790428406022</c:v>
                </c:pt>
                <c:pt idx="2">
                  <c:v>0.24117003283255398</c:v>
                </c:pt>
                <c:pt idx="3">
                  <c:v>0.24227959084266926</c:v>
                </c:pt>
                <c:pt idx="4">
                  <c:v>0.25133275176892506</c:v>
                </c:pt>
                <c:pt idx="5">
                  <c:v>0.25198204221988729</c:v>
                </c:pt>
                <c:pt idx="6">
                  <c:v>0.26279004752585966</c:v>
                </c:pt>
                <c:pt idx="7">
                  <c:v>0.27716941198122758</c:v>
                </c:pt>
                <c:pt idx="8">
                  <c:v>0.27761220987988799</c:v>
                </c:pt>
                <c:pt idx="9">
                  <c:v>0.26520086862106407</c:v>
                </c:pt>
                <c:pt idx="10">
                  <c:v>0.26608291636883491</c:v>
                </c:pt>
                <c:pt idx="11">
                  <c:v>0.27311032762920284</c:v>
                </c:pt>
                <c:pt idx="12">
                  <c:v>0.28450382923252404</c:v>
                </c:pt>
                <c:pt idx="13">
                  <c:v>0.27916565607567306</c:v>
                </c:pt>
                <c:pt idx="14">
                  <c:v>0.28065395095367845</c:v>
                </c:pt>
                <c:pt idx="15">
                  <c:v>0.2802685392391388</c:v>
                </c:pt>
                <c:pt idx="16">
                  <c:v>0.2712244109694863</c:v>
                </c:pt>
                <c:pt idx="17">
                  <c:v>0.27588316256308304</c:v>
                </c:pt>
                <c:pt idx="18">
                  <c:v>0.26585937500000001</c:v>
                </c:pt>
                <c:pt idx="19">
                  <c:v>0.27196392473954284</c:v>
                </c:pt>
                <c:pt idx="20">
                  <c:v>0.27124773960216997</c:v>
                </c:pt>
                <c:pt idx="21">
                  <c:v>0.27753303964757708</c:v>
                </c:pt>
                <c:pt idx="22">
                  <c:v>0.27360530488683871</c:v>
                </c:pt>
                <c:pt idx="23">
                  <c:v>0.266031699869129</c:v>
                </c:pt>
                <c:pt idx="24">
                  <c:v>0.26647936027663716</c:v>
                </c:pt>
                <c:pt idx="25">
                  <c:v>0.27273375142531359</c:v>
                </c:pt>
                <c:pt idx="26">
                  <c:v>0.28427929193593704</c:v>
                </c:pt>
                <c:pt idx="27">
                  <c:v>0.28149180899268039</c:v>
                </c:pt>
                <c:pt idx="28">
                  <c:v>0.28221948886155529</c:v>
                </c:pt>
                <c:pt idx="29">
                  <c:v>0.28361710685078428</c:v>
                </c:pt>
                <c:pt idx="30">
                  <c:v>0.27922776806134803</c:v>
                </c:pt>
                <c:pt idx="31">
                  <c:v>0.28005807047644188</c:v>
                </c:pt>
                <c:pt idx="32">
                  <c:v>0.27891292735042733</c:v>
                </c:pt>
                <c:pt idx="33">
                  <c:v>0.27810690723037568</c:v>
                </c:pt>
                <c:pt idx="34">
                  <c:v>0.28181087597106885</c:v>
                </c:pt>
                <c:pt idx="35">
                  <c:v>0.27772139909343074</c:v>
                </c:pt>
                <c:pt idx="36">
                  <c:v>0.28065695949209857</c:v>
                </c:pt>
                <c:pt idx="37">
                  <c:v>0.27561239680606309</c:v>
                </c:pt>
                <c:pt idx="38">
                  <c:v>0.26072651581279793</c:v>
                </c:pt>
                <c:pt idx="39">
                  <c:v>0.25058815621429054</c:v>
                </c:pt>
                <c:pt idx="40">
                  <c:v>0.2574347039048358</c:v>
                </c:pt>
                <c:pt idx="41">
                  <c:v>0.25800893426930438</c:v>
                </c:pt>
                <c:pt idx="42">
                  <c:v>0.25709023941068138</c:v>
                </c:pt>
                <c:pt idx="43">
                  <c:v>0.25112592325707078</c:v>
                </c:pt>
                <c:pt idx="44">
                  <c:v>0.25939344358090338</c:v>
                </c:pt>
                <c:pt idx="45">
                  <c:v>0.256434308495046</c:v>
                </c:pt>
                <c:pt idx="46">
                  <c:v>0.25360164646695632</c:v>
                </c:pt>
                <c:pt idx="47">
                  <c:v>0.26071448169895189</c:v>
                </c:pt>
                <c:pt idx="48">
                  <c:v>0.25290885585003231</c:v>
                </c:pt>
                <c:pt idx="49">
                  <c:v>0.25179931704754399</c:v>
                </c:pt>
                <c:pt idx="50">
                  <c:v>0.24226131440204626</c:v>
                </c:pt>
                <c:pt idx="51">
                  <c:v>0.2508530710558009</c:v>
                </c:pt>
                <c:pt idx="52">
                  <c:v>0.24742268041237114</c:v>
                </c:pt>
                <c:pt idx="53">
                  <c:v>0.24518459069020868</c:v>
                </c:pt>
                <c:pt idx="54">
                  <c:v>0.24185635792778651</c:v>
                </c:pt>
                <c:pt idx="55">
                  <c:v>0.23620244532125287</c:v>
                </c:pt>
                <c:pt idx="56">
                  <c:v>0.23005757590669751</c:v>
                </c:pt>
                <c:pt idx="57">
                  <c:v>0.23155008178581737</c:v>
                </c:pt>
                <c:pt idx="58">
                  <c:v>0.2497089910136425</c:v>
                </c:pt>
                <c:pt idx="59">
                  <c:v>0.24455002794857461</c:v>
                </c:pt>
                <c:pt idx="60">
                  <c:v>0.24262264846919956</c:v>
                </c:pt>
                <c:pt idx="61">
                  <c:v>0.25230228145680039</c:v>
                </c:pt>
                <c:pt idx="62">
                  <c:v>0.25957779515246288</c:v>
                </c:pt>
                <c:pt idx="63">
                  <c:v>0.25355262544844615</c:v>
                </c:pt>
                <c:pt idx="64">
                  <c:v>0.26777348191949057</c:v>
                </c:pt>
                <c:pt idx="65">
                  <c:v>0.26962659380692167</c:v>
                </c:pt>
                <c:pt idx="66">
                  <c:v>0.27175263424285651</c:v>
                </c:pt>
                <c:pt idx="67">
                  <c:v>0.27853152434158018</c:v>
                </c:pt>
                <c:pt idx="68">
                  <c:v>0.27874119926286445</c:v>
                </c:pt>
                <c:pt idx="69">
                  <c:v>0.27658449858248041</c:v>
                </c:pt>
                <c:pt idx="70">
                  <c:v>0.26294801102796378</c:v>
                </c:pt>
                <c:pt idx="71">
                  <c:v>0.26576464127015825</c:v>
                </c:pt>
                <c:pt idx="72">
                  <c:v>0.27263421874200316</c:v>
                </c:pt>
                <c:pt idx="73">
                  <c:v>0.26497249148545976</c:v>
                </c:pt>
                <c:pt idx="74">
                  <c:v>0.26900709598250011</c:v>
                </c:pt>
                <c:pt idx="75">
                  <c:v>0.27284341498639114</c:v>
                </c:pt>
                <c:pt idx="76">
                  <c:v>0.25780197903858537</c:v>
                </c:pt>
                <c:pt idx="77">
                  <c:v>0.25814385985961963</c:v>
                </c:pt>
                <c:pt idx="78">
                  <c:v>0.25459929435483869</c:v>
                </c:pt>
                <c:pt idx="79">
                  <c:v>0.25225981404958675</c:v>
                </c:pt>
                <c:pt idx="80">
                  <c:v>0.25560128029263834</c:v>
                </c:pt>
                <c:pt idx="81">
                  <c:v>0.25278615445129149</c:v>
                </c:pt>
                <c:pt idx="82">
                  <c:v>0.24498265188108034</c:v>
                </c:pt>
                <c:pt idx="83">
                  <c:v>0.24232081911262798</c:v>
                </c:pt>
                <c:pt idx="84">
                  <c:v>0.23481501932633905</c:v>
                </c:pt>
                <c:pt idx="85">
                  <c:v>0.23284012991699748</c:v>
                </c:pt>
                <c:pt idx="86">
                  <c:v>0.22134387351778656</c:v>
                </c:pt>
                <c:pt idx="87">
                  <c:v>0.22032295606633692</c:v>
                </c:pt>
                <c:pt idx="88">
                  <c:v>0.21735040879820564</c:v>
                </c:pt>
                <c:pt idx="89">
                  <c:v>0.2130130563370122</c:v>
                </c:pt>
                <c:pt idx="90">
                  <c:v>0.21186623516720604</c:v>
                </c:pt>
                <c:pt idx="91">
                  <c:v>0.22663031781332951</c:v>
                </c:pt>
                <c:pt idx="92">
                  <c:v>0.21815961497018893</c:v>
                </c:pt>
                <c:pt idx="93">
                  <c:v>0.22824505238649592</c:v>
                </c:pt>
                <c:pt idx="94">
                  <c:v>0.23830242510699001</c:v>
                </c:pt>
                <c:pt idx="95">
                  <c:v>0.23908448137619359</c:v>
                </c:pt>
                <c:pt idx="96">
                  <c:v>0.24886158294181424</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CCCs'!$A$114:$A$150</c:f>
              <c:numCache>
                <c:formatCode>mmm\-yy</c:formatCode>
                <c:ptCount val="37"/>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pt idx="36">
                  <c:v>45778</c:v>
                </c:pt>
              </c:numCache>
            </c:numRef>
          </c:cat>
          <c:val>
            <c:numRef>
              <c:f>'Dwellings with CCCs'!$B$114:$B$150</c:f>
              <c:numCache>
                <c:formatCode>General</c:formatCode>
                <c:ptCount val="37"/>
                <c:pt idx="0">
                  <c:v>1423</c:v>
                </c:pt>
                <c:pt idx="1">
                  <c:v>1246</c:v>
                </c:pt>
                <c:pt idx="2">
                  <c:v>1121</c:v>
                </c:pt>
                <c:pt idx="3">
                  <c:v>1320</c:v>
                </c:pt>
                <c:pt idx="4">
                  <c:v>1034</c:v>
                </c:pt>
                <c:pt idx="5">
                  <c:v>1160</c:v>
                </c:pt>
                <c:pt idx="6">
                  <c:v>1481</c:v>
                </c:pt>
                <c:pt idx="7">
                  <c:v>1226</c:v>
                </c:pt>
                <c:pt idx="8">
                  <c:v>845</c:v>
                </c:pt>
                <c:pt idx="9">
                  <c:v>1164</c:v>
                </c:pt>
                <c:pt idx="10">
                  <c:v>1482</c:v>
                </c:pt>
                <c:pt idx="11">
                  <c:v>1189</c:v>
                </c:pt>
                <c:pt idx="12">
                  <c:v>1499</c:v>
                </c:pt>
                <c:pt idx="13">
                  <c:v>1742</c:v>
                </c:pt>
                <c:pt idx="14">
                  <c:v>1557</c:v>
                </c:pt>
                <c:pt idx="15">
                  <c:v>1497</c:v>
                </c:pt>
                <c:pt idx="16">
                  <c:v>1927</c:v>
                </c:pt>
                <c:pt idx="17">
                  <c:v>1949</c:v>
                </c:pt>
                <c:pt idx="18">
                  <c:v>1925</c:v>
                </c:pt>
                <c:pt idx="19">
                  <c:v>1327</c:v>
                </c:pt>
                <c:pt idx="20">
                  <c:v>965</c:v>
                </c:pt>
                <c:pt idx="21">
                  <c:v>1583</c:v>
                </c:pt>
                <c:pt idx="22">
                  <c:v>1728</c:v>
                </c:pt>
                <c:pt idx="23">
                  <c:v>1677</c:v>
                </c:pt>
                <c:pt idx="24">
                  <c:v>1683</c:v>
                </c:pt>
                <c:pt idx="25">
                  <c:v>1322</c:v>
                </c:pt>
                <c:pt idx="26">
                  <c:v>1614</c:v>
                </c:pt>
                <c:pt idx="27">
                  <c:v>1186</c:v>
                </c:pt>
                <c:pt idx="28">
                  <c:v>1451</c:v>
                </c:pt>
                <c:pt idx="29">
                  <c:v>1497</c:v>
                </c:pt>
                <c:pt idx="30">
                  <c:v>1444</c:v>
                </c:pt>
                <c:pt idx="31">
                  <c:v>1019</c:v>
                </c:pt>
                <c:pt idx="32">
                  <c:v>1291</c:v>
                </c:pt>
                <c:pt idx="33">
                  <c:v>899</c:v>
                </c:pt>
                <c:pt idx="34">
                  <c:v>1255</c:v>
                </c:pt>
                <c:pt idx="35">
                  <c:v>1256</c:v>
                </c:pt>
                <c:pt idx="36">
                  <c:v>1316</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CCCs'!$A$126:$A$150</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with CCCs'!$F$126:$F$150</c:f>
              <c:numCache>
                <c:formatCode>General</c:formatCode>
                <c:ptCount val="25"/>
                <c:pt idx="0">
                  <c:v>1164</c:v>
                </c:pt>
                <c:pt idx="1">
                  <c:v>1327</c:v>
                </c:pt>
                <c:pt idx="2">
                  <c:v>1155</c:v>
                </c:pt>
                <c:pt idx="3">
                  <c:v>1085</c:v>
                </c:pt>
                <c:pt idx="4">
                  <c:v>1412</c:v>
                </c:pt>
                <c:pt idx="5">
                  <c:v>1434</c:v>
                </c:pt>
                <c:pt idx="6">
                  <c:v>1409</c:v>
                </c:pt>
                <c:pt idx="7">
                  <c:v>977</c:v>
                </c:pt>
                <c:pt idx="8">
                  <c:v>713</c:v>
                </c:pt>
                <c:pt idx="9">
                  <c:v>991</c:v>
                </c:pt>
                <c:pt idx="10">
                  <c:v>1104</c:v>
                </c:pt>
                <c:pt idx="11">
                  <c:v>1093</c:v>
                </c:pt>
                <c:pt idx="12">
                  <c:v>1222</c:v>
                </c:pt>
                <c:pt idx="13">
                  <c:v>927</c:v>
                </c:pt>
                <c:pt idx="14">
                  <c:v>941</c:v>
                </c:pt>
                <c:pt idx="15">
                  <c:v>739</c:v>
                </c:pt>
                <c:pt idx="16">
                  <c:v>943</c:v>
                </c:pt>
                <c:pt idx="17">
                  <c:v>972</c:v>
                </c:pt>
                <c:pt idx="18">
                  <c:v>946</c:v>
                </c:pt>
                <c:pt idx="19">
                  <c:v>774</c:v>
                </c:pt>
                <c:pt idx="20">
                  <c:v>696</c:v>
                </c:pt>
                <c:pt idx="21">
                  <c:v>545</c:v>
                </c:pt>
                <c:pt idx="22">
                  <c:v>774</c:v>
                </c:pt>
                <c:pt idx="23">
                  <c:v>771</c:v>
                </c:pt>
                <c:pt idx="24">
                  <c:v>780</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CCCs'!$A$126:$A$150</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with CCCs'!$G$126:$G$150</c:f>
              <c:numCache>
                <c:formatCode>General</c:formatCode>
                <c:ptCount val="25"/>
                <c:pt idx="0">
                  <c:v>317</c:v>
                </c:pt>
                <c:pt idx="1">
                  <c:v>341</c:v>
                </c:pt>
                <c:pt idx="2">
                  <c:v>332</c:v>
                </c:pt>
                <c:pt idx="3">
                  <c:v>383</c:v>
                </c:pt>
                <c:pt idx="4">
                  <c:v>479</c:v>
                </c:pt>
                <c:pt idx="5">
                  <c:v>491</c:v>
                </c:pt>
                <c:pt idx="6">
                  <c:v>492</c:v>
                </c:pt>
                <c:pt idx="7">
                  <c:v>320</c:v>
                </c:pt>
                <c:pt idx="8">
                  <c:v>240</c:v>
                </c:pt>
                <c:pt idx="9">
                  <c:v>562</c:v>
                </c:pt>
                <c:pt idx="10">
                  <c:v>560</c:v>
                </c:pt>
                <c:pt idx="11">
                  <c:v>545</c:v>
                </c:pt>
                <c:pt idx="12">
                  <c:v>349</c:v>
                </c:pt>
                <c:pt idx="13">
                  <c:v>326</c:v>
                </c:pt>
                <c:pt idx="14">
                  <c:v>575</c:v>
                </c:pt>
                <c:pt idx="15">
                  <c:v>391</c:v>
                </c:pt>
                <c:pt idx="16">
                  <c:v>479</c:v>
                </c:pt>
                <c:pt idx="17">
                  <c:v>489</c:v>
                </c:pt>
                <c:pt idx="18">
                  <c:v>325</c:v>
                </c:pt>
                <c:pt idx="19">
                  <c:v>216</c:v>
                </c:pt>
                <c:pt idx="20">
                  <c:v>539</c:v>
                </c:pt>
                <c:pt idx="21">
                  <c:v>281</c:v>
                </c:pt>
                <c:pt idx="22">
                  <c:v>461</c:v>
                </c:pt>
                <c:pt idx="23">
                  <c:v>448</c:v>
                </c:pt>
                <c:pt idx="24">
                  <c:v>460</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1"/>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08-4798-AF37-38686ED2C9F1}"/>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CCCs'!$A$126:$A$150</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'Dwellings with CCCs'!$H$126:$H$150</c:f>
              <c:numCache>
                <c:formatCode>General</c:formatCode>
                <c:ptCount val="25"/>
                <c:pt idx="0">
                  <c:v>13</c:v>
                </c:pt>
                <c:pt idx="1">
                  <c:v>74</c:v>
                </c:pt>
                <c:pt idx="2">
                  <c:v>70</c:v>
                </c:pt>
                <c:pt idx="3">
                  <c:v>29</c:v>
                </c:pt>
                <c:pt idx="4">
                  <c:v>36</c:v>
                </c:pt>
                <c:pt idx="5">
                  <c:v>24</c:v>
                </c:pt>
                <c:pt idx="6">
                  <c:v>24</c:v>
                </c:pt>
                <c:pt idx="7">
                  <c:v>30</c:v>
                </c:pt>
                <c:pt idx="8">
                  <c:v>12</c:v>
                </c:pt>
                <c:pt idx="9">
                  <c:v>30</c:v>
                </c:pt>
                <c:pt idx="10">
                  <c:v>64</c:v>
                </c:pt>
                <c:pt idx="11">
                  <c:v>17</c:v>
                </c:pt>
                <c:pt idx="12">
                  <c:v>77</c:v>
                </c:pt>
                <c:pt idx="13">
                  <c:v>69</c:v>
                </c:pt>
                <c:pt idx="14">
                  <c:v>97</c:v>
                </c:pt>
                <c:pt idx="15">
                  <c:v>56</c:v>
                </c:pt>
                <c:pt idx="16">
                  <c:v>29</c:v>
                </c:pt>
                <c:pt idx="17">
                  <c:v>36</c:v>
                </c:pt>
                <c:pt idx="18">
                  <c:v>173</c:v>
                </c:pt>
                <c:pt idx="19">
                  <c:v>29</c:v>
                </c:pt>
                <c:pt idx="20">
                  <c:v>56</c:v>
                </c:pt>
                <c:pt idx="21">
                  <c:v>73</c:v>
                </c:pt>
                <c:pt idx="22">
                  <c:v>20</c:v>
                </c:pt>
                <c:pt idx="23">
                  <c:v>37</c:v>
                </c:pt>
                <c:pt idx="24">
                  <c:v>76</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Created'!$A$119:$A$143</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'Residential Parcels Created'!$B$119:$B$143</c:f>
              <c:numCache>
                <c:formatCode>General</c:formatCode>
                <c:ptCount val="25"/>
                <c:pt idx="0">
                  <c:v>1170</c:v>
                </c:pt>
                <c:pt idx="1">
                  <c:v>1068</c:v>
                </c:pt>
                <c:pt idx="2">
                  <c:v>1169</c:v>
                </c:pt>
                <c:pt idx="3">
                  <c:v>1647</c:v>
                </c:pt>
                <c:pt idx="4">
                  <c:v>1744</c:v>
                </c:pt>
                <c:pt idx="5">
                  <c:v>1375</c:v>
                </c:pt>
                <c:pt idx="6">
                  <c:v>1398</c:v>
                </c:pt>
                <c:pt idx="7">
                  <c:v>862</c:v>
                </c:pt>
                <c:pt idx="8">
                  <c:v>1123</c:v>
                </c:pt>
                <c:pt idx="9">
                  <c:v>1391</c:v>
                </c:pt>
                <c:pt idx="10">
                  <c:v>863</c:v>
                </c:pt>
                <c:pt idx="11">
                  <c:v>1787</c:v>
                </c:pt>
                <c:pt idx="12">
                  <c:v>1328</c:v>
                </c:pt>
                <c:pt idx="13">
                  <c:v>1125</c:v>
                </c:pt>
                <c:pt idx="14">
                  <c:v>1551</c:v>
                </c:pt>
                <c:pt idx="15">
                  <c:v>1445</c:v>
                </c:pt>
                <c:pt idx="16">
                  <c:v>1129</c:v>
                </c:pt>
                <c:pt idx="17">
                  <c:v>1708</c:v>
                </c:pt>
                <c:pt idx="18">
                  <c:v>609</c:v>
                </c:pt>
                <c:pt idx="19">
                  <c:v>872</c:v>
                </c:pt>
                <c:pt idx="20">
                  <c:v>1001</c:v>
                </c:pt>
                <c:pt idx="21">
                  <c:v>1652</c:v>
                </c:pt>
                <c:pt idx="22">
                  <c:v>507</c:v>
                </c:pt>
                <c:pt idx="23">
                  <c:v>1449</c:v>
                </c:pt>
                <c:pt idx="24">
                  <c:v>1215</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Created'!$A$119:$A$143</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'Residential Parcels Created'!$J$119:$J$143</c:f>
              <c:numCache>
                <c:formatCode>General</c:formatCode>
                <c:ptCount val="25"/>
                <c:pt idx="0">
                  <c:v>1032</c:v>
                </c:pt>
                <c:pt idx="1">
                  <c:v>1020</c:v>
                </c:pt>
                <c:pt idx="2">
                  <c:v>1029</c:v>
                </c:pt>
                <c:pt idx="3">
                  <c:v>1570</c:v>
                </c:pt>
                <c:pt idx="4">
                  <c:v>1411</c:v>
                </c:pt>
                <c:pt idx="5">
                  <c:v>1294</c:v>
                </c:pt>
                <c:pt idx="6">
                  <c:v>1358</c:v>
                </c:pt>
                <c:pt idx="7">
                  <c:v>795</c:v>
                </c:pt>
                <c:pt idx="8">
                  <c:v>1063</c:v>
                </c:pt>
                <c:pt idx="9">
                  <c:v>1045</c:v>
                </c:pt>
                <c:pt idx="10">
                  <c:v>782</c:v>
                </c:pt>
                <c:pt idx="11">
                  <c:v>1733</c:v>
                </c:pt>
                <c:pt idx="12">
                  <c:v>926</c:v>
                </c:pt>
                <c:pt idx="13">
                  <c:v>1063</c:v>
                </c:pt>
                <c:pt idx="14">
                  <c:v>1125</c:v>
                </c:pt>
                <c:pt idx="15">
                  <c:v>1301</c:v>
                </c:pt>
                <c:pt idx="16">
                  <c:v>944</c:v>
                </c:pt>
                <c:pt idx="17">
                  <c:v>1601</c:v>
                </c:pt>
                <c:pt idx="18">
                  <c:v>551</c:v>
                </c:pt>
                <c:pt idx="19">
                  <c:v>751</c:v>
                </c:pt>
                <c:pt idx="20">
                  <c:v>846</c:v>
                </c:pt>
                <c:pt idx="21">
                  <c:v>1338</c:v>
                </c:pt>
                <c:pt idx="22">
                  <c:v>480</c:v>
                </c:pt>
                <c:pt idx="23">
                  <c:v>1358</c:v>
                </c:pt>
                <c:pt idx="24">
                  <c:v>1021</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Created'!$A$119:$A$143</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'Residential Parcels Created'!$P$119:$P$143</c:f>
              <c:numCache>
                <c:formatCode>0</c:formatCode>
                <c:ptCount val="25"/>
                <c:pt idx="0">
                  <c:v>141</c:v>
                </c:pt>
                <c:pt idx="1">
                  <c:v>45</c:v>
                </c:pt>
                <c:pt idx="2">
                  <c:v>138</c:v>
                </c:pt>
                <c:pt idx="3">
                  <c:v>72</c:v>
                </c:pt>
                <c:pt idx="4">
                  <c:v>303</c:v>
                </c:pt>
                <c:pt idx="5">
                  <c:v>77</c:v>
                </c:pt>
                <c:pt idx="6">
                  <c:v>44</c:v>
                </c:pt>
                <c:pt idx="7">
                  <c:v>73</c:v>
                </c:pt>
                <c:pt idx="8">
                  <c:v>61</c:v>
                </c:pt>
                <c:pt idx="9">
                  <c:v>354</c:v>
                </c:pt>
                <c:pt idx="10">
                  <c:v>11</c:v>
                </c:pt>
                <c:pt idx="11">
                  <c:v>43</c:v>
                </c:pt>
                <c:pt idx="12">
                  <c:v>332</c:v>
                </c:pt>
                <c:pt idx="13">
                  <c:v>65</c:v>
                </c:pt>
                <c:pt idx="14">
                  <c:v>299</c:v>
                </c:pt>
                <c:pt idx="15">
                  <c:v>139</c:v>
                </c:pt>
                <c:pt idx="16">
                  <c:v>175</c:v>
                </c:pt>
                <c:pt idx="17">
                  <c:v>100</c:v>
                </c:pt>
                <c:pt idx="18">
                  <c:v>53</c:v>
                </c:pt>
                <c:pt idx="19">
                  <c:v>118</c:v>
                </c:pt>
                <c:pt idx="20">
                  <c:v>121</c:v>
                </c:pt>
                <c:pt idx="21">
                  <c:v>98</c:v>
                </c:pt>
                <c:pt idx="22">
                  <c:v>0</c:v>
                </c:pt>
                <c:pt idx="23">
                  <c:v>55</c:v>
                </c:pt>
                <c:pt idx="24">
                  <c:v>195</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Created'!$A$119:$A$143</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'Residential Parcels Created'!$Q$119:$Q$143</c:f>
              <c:numCache>
                <c:formatCode>0</c:formatCode>
                <c:ptCount val="25"/>
                <c:pt idx="0">
                  <c:v>13</c:v>
                </c:pt>
                <c:pt idx="1">
                  <c:v>8</c:v>
                </c:pt>
                <c:pt idx="2">
                  <c:v>4</c:v>
                </c:pt>
                <c:pt idx="3">
                  <c:v>13</c:v>
                </c:pt>
                <c:pt idx="4">
                  <c:v>40</c:v>
                </c:pt>
                <c:pt idx="5">
                  <c:v>12</c:v>
                </c:pt>
                <c:pt idx="6">
                  <c:v>7</c:v>
                </c:pt>
                <c:pt idx="7">
                  <c:v>48</c:v>
                </c:pt>
                <c:pt idx="8">
                  <c:v>10</c:v>
                </c:pt>
                <c:pt idx="9">
                  <c:v>5</c:v>
                </c:pt>
                <c:pt idx="10">
                  <c:v>78</c:v>
                </c:pt>
                <c:pt idx="11">
                  <c:v>27</c:v>
                </c:pt>
                <c:pt idx="12">
                  <c:v>87</c:v>
                </c:pt>
                <c:pt idx="13">
                  <c:v>147</c:v>
                </c:pt>
                <c:pt idx="14">
                  <c:v>134</c:v>
                </c:pt>
                <c:pt idx="15">
                  <c:v>10</c:v>
                </c:pt>
                <c:pt idx="16">
                  <c:v>12</c:v>
                </c:pt>
                <c:pt idx="17">
                  <c:v>16</c:v>
                </c:pt>
                <c:pt idx="18">
                  <c:v>8</c:v>
                </c:pt>
                <c:pt idx="19">
                  <c:v>10</c:v>
                </c:pt>
                <c:pt idx="20">
                  <c:v>41</c:v>
                </c:pt>
                <c:pt idx="21">
                  <c:v>230</c:v>
                </c:pt>
                <c:pt idx="22">
                  <c:v>30</c:v>
                </c:pt>
                <c:pt idx="23">
                  <c:v>49</c:v>
                </c:pt>
                <c:pt idx="24">
                  <c:v>3</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Migration'!$A$357:$A$417</c:f>
              <c:numCache>
                <c:formatCode>mmm\-yy</c:formatCode>
                <c:ptCount val="61"/>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pt idx="48">
                  <c:v>45413</c:v>
                </c:pt>
                <c:pt idx="49">
                  <c:v>45444</c:v>
                </c:pt>
                <c:pt idx="50">
                  <c:v>45474</c:v>
                </c:pt>
                <c:pt idx="51">
                  <c:v>45505</c:v>
                </c:pt>
                <c:pt idx="52">
                  <c:v>45536</c:v>
                </c:pt>
                <c:pt idx="53">
                  <c:v>45566</c:v>
                </c:pt>
                <c:pt idx="54">
                  <c:v>45597</c:v>
                </c:pt>
                <c:pt idx="55">
                  <c:v>45627</c:v>
                </c:pt>
                <c:pt idx="56">
                  <c:v>45658</c:v>
                </c:pt>
                <c:pt idx="57">
                  <c:v>45689</c:v>
                </c:pt>
                <c:pt idx="58">
                  <c:v>45717</c:v>
                </c:pt>
                <c:pt idx="59">
                  <c:v>45748</c:v>
                </c:pt>
                <c:pt idx="60">
                  <c:v>45778</c:v>
                </c:pt>
              </c:numCache>
            </c:numRef>
          </c:cat>
          <c:val>
            <c:numRef>
              <c:f>'P &amp; LR Migration'!$B$357:$B$417</c:f>
              <c:numCache>
                <c:formatCode>#,##0</c:formatCode>
                <c:ptCount val="61"/>
                <c:pt idx="0">
                  <c:v>307</c:v>
                </c:pt>
                <c:pt idx="1">
                  <c:v>497</c:v>
                </c:pt>
                <c:pt idx="2">
                  <c:v>908</c:v>
                </c:pt>
                <c:pt idx="3">
                  <c:v>1287</c:v>
                </c:pt>
                <c:pt idx="4">
                  <c:v>1220</c:v>
                </c:pt>
                <c:pt idx="5">
                  <c:v>1555</c:v>
                </c:pt>
                <c:pt idx="6">
                  <c:v>1583</c:v>
                </c:pt>
                <c:pt idx="7">
                  <c:v>1570</c:v>
                </c:pt>
                <c:pt idx="8">
                  <c:v>1595</c:v>
                </c:pt>
                <c:pt idx="9">
                  <c:v>1598</c:v>
                </c:pt>
                <c:pt idx="10">
                  <c:v>1814</c:v>
                </c:pt>
                <c:pt idx="11">
                  <c:v>2070</c:v>
                </c:pt>
                <c:pt idx="12">
                  <c:v>1893</c:v>
                </c:pt>
                <c:pt idx="13">
                  <c:v>1796</c:v>
                </c:pt>
                <c:pt idx="14">
                  <c:v>2152</c:v>
                </c:pt>
                <c:pt idx="15">
                  <c:v>1183</c:v>
                </c:pt>
                <c:pt idx="16">
                  <c:v>995</c:v>
                </c:pt>
                <c:pt idx="17">
                  <c:v>1292</c:v>
                </c:pt>
                <c:pt idx="18">
                  <c:v>1408</c:v>
                </c:pt>
                <c:pt idx="19">
                  <c:v>2012</c:v>
                </c:pt>
                <c:pt idx="20">
                  <c:v>1315</c:v>
                </c:pt>
                <c:pt idx="21">
                  <c:v>949</c:v>
                </c:pt>
                <c:pt idx="22">
                  <c:v>2879</c:v>
                </c:pt>
                <c:pt idx="23">
                  <c:v>2799</c:v>
                </c:pt>
                <c:pt idx="24">
                  <c:v>2622</c:v>
                </c:pt>
                <c:pt idx="25">
                  <c:v>2980</c:v>
                </c:pt>
                <c:pt idx="26">
                  <c:v>4102</c:v>
                </c:pt>
                <c:pt idx="27">
                  <c:v>4125</c:v>
                </c:pt>
                <c:pt idx="28">
                  <c:v>5869</c:v>
                </c:pt>
                <c:pt idx="29">
                  <c:v>5185</c:v>
                </c:pt>
                <c:pt idx="30">
                  <c:v>6414</c:v>
                </c:pt>
                <c:pt idx="31">
                  <c:v>5966</c:v>
                </c:pt>
                <c:pt idx="32">
                  <c:v>6263</c:v>
                </c:pt>
                <c:pt idx="33">
                  <c:v>9975</c:v>
                </c:pt>
                <c:pt idx="34">
                  <c:v>9698</c:v>
                </c:pt>
                <c:pt idx="35">
                  <c:v>7095</c:v>
                </c:pt>
                <c:pt idx="36">
                  <c:v>7531</c:v>
                </c:pt>
                <c:pt idx="37">
                  <c:v>7630</c:v>
                </c:pt>
                <c:pt idx="38">
                  <c:v>7262</c:v>
                </c:pt>
                <c:pt idx="39">
                  <c:v>8408</c:v>
                </c:pt>
                <c:pt idx="40">
                  <c:v>8378</c:v>
                </c:pt>
                <c:pt idx="41">
                  <c:v>6672</c:v>
                </c:pt>
                <c:pt idx="42">
                  <c:v>6627</c:v>
                </c:pt>
                <c:pt idx="43">
                  <c:v>5795</c:v>
                </c:pt>
                <c:pt idx="44">
                  <c:v>6074</c:v>
                </c:pt>
                <c:pt idx="45">
                  <c:v>6512</c:v>
                </c:pt>
                <c:pt idx="46">
                  <c:v>5764</c:v>
                </c:pt>
                <c:pt idx="47">
                  <c:v>4622</c:v>
                </c:pt>
                <c:pt idx="48">
                  <c:v>4131</c:v>
                </c:pt>
                <c:pt idx="49">
                  <c:v>4883</c:v>
                </c:pt>
                <c:pt idx="50">
                  <c:v>6233</c:v>
                </c:pt>
                <c:pt idx="51">
                  <c:v>4688</c:v>
                </c:pt>
                <c:pt idx="52">
                  <c:v>5618</c:v>
                </c:pt>
                <c:pt idx="53">
                  <c:v>5345</c:v>
                </c:pt>
                <c:pt idx="54">
                  <c:v>5034</c:v>
                </c:pt>
                <c:pt idx="55">
                  <c:v>5191</c:v>
                </c:pt>
                <c:pt idx="56">
                  <c:v>5771</c:v>
                </c:pt>
                <c:pt idx="57">
                  <c:v>6841</c:v>
                </c:pt>
                <c:pt idx="58">
                  <c:v>4963</c:v>
                </c:pt>
                <c:pt idx="59">
                  <c:v>3750</c:v>
                </c:pt>
                <c:pt idx="60">
                  <c:v>3762</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Prices'!$A$64:$A$124</c:f>
              <c:numCache>
                <c:formatCode>mmm\-yy</c:formatCode>
                <c:ptCount val="61"/>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pt idx="48">
                  <c:v>45444</c:v>
                </c:pt>
                <c:pt idx="49">
                  <c:v>45474</c:v>
                </c:pt>
                <c:pt idx="50">
                  <c:v>45505</c:v>
                </c:pt>
                <c:pt idx="51">
                  <c:v>45536</c:v>
                </c:pt>
                <c:pt idx="52">
                  <c:v>45566</c:v>
                </c:pt>
                <c:pt idx="53">
                  <c:v>45597</c:v>
                </c:pt>
                <c:pt idx="54">
                  <c:v>45627</c:v>
                </c:pt>
                <c:pt idx="55">
                  <c:v>45658</c:v>
                </c:pt>
                <c:pt idx="56">
                  <c:v>45689</c:v>
                </c:pt>
                <c:pt idx="57">
                  <c:v>45717</c:v>
                </c:pt>
                <c:pt idx="58">
                  <c:v>45748</c:v>
                </c:pt>
                <c:pt idx="59">
                  <c:v>45778</c:v>
                </c:pt>
                <c:pt idx="60">
                  <c:v>45809</c:v>
                </c:pt>
              </c:numCache>
            </c:numRef>
          </c:cat>
          <c:val>
            <c:numRef>
              <c:f>'Residential Median Prices'!$E$64:$E$124</c:f>
              <c:numCache>
                <c:formatCode>General</c:formatCode>
                <c:ptCount val="61"/>
                <c:pt idx="0">
                  <c:v>2114</c:v>
                </c:pt>
                <c:pt idx="1">
                  <c:v>2708</c:v>
                </c:pt>
                <c:pt idx="2">
                  <c:v>2689</c:v>
                </c:pt>
                <c:pt idx="3">
                  <c:v>2996</c:v>
                </c:pt>
                <c:pt idx="4">
                  <c:v>3234</c:v>
                </c:pt>
                <c:pt idx="5">
                  <c:v>3857</c:v>
                </c:pt>
                <c:pt idx="6">
                  <c:v>3525</c:v>
                </c:pt>
                <c:pt idx="7">
                  <c:v>1951</c:v>
                </c:pt>
                <c:pt idx="8">
                  <c:v>2912</c:v>
                </c:pt>
                <c:pt idx="9">
                  <c:v>4013</c:v>
                </c:pt>
                <c:pt idx="10">
                  <c:v>2682</c:v>
                </c:pt>
                <c:pt idx="11">
                  <c:v>2834</c:v>
                </c:pt>
                <c:pt idx="12">
                  <c:v>2853</c:v>
                </c:pt>
                <c:pt idx="13">
                  <c:v>2767</c:v>
                </c:pt>
                <c:pt idx="14">
                  <c:v>2418</c:v>
                </c:pt>
                <c:pt idx="15">
                  <c:v>1410</c:v>
                </c:pt>
                <c:pt idx="16">
                  <c:v>2688</c:v>
                </c:pt>
                <c:pt idx="17">
                  <c:v>3182</c:v>
                </c:pt>
                <c:pt idx="18">
                  <c:v>2411</c:v>
                </c:pt>
                <c:pt idx="19">
                  <c:v>1346</c:v>
                </c:pt>
                <c:pt idx="20">
                  <c:v>1789</c:v>
                </c:pt>
                <c:pt idx="21">
                  <c:v>2412</c:v>
                </c:pt>
                <c:pt idx="22">
                  <c:v>1634</c:v>
                </c:pt>
                <c:pt idx="23">
                  <c:v>1872</c:v>
                </c:pt>
                <c:pt idx="24">
                  <c:v>1709</c:v>
                </c:pt>
                <c:pt idx="25">
                  <c:v>1485</c:v>
                </c:pt>
                <c:pt idx="26">
                  <c:v>1539</c:v>
                </c:pt>
                <c:pt idx="27">
                  <c:v>1700</c:v>
                </c:pt>
                <c:pt idx="28">
                  <c:v>1632</c:v>
                </c:pt>
                <c:pt idx="29">
                  <c:v>1847</c:v>
                </c:pt>
                <c:pt idx="30">
                  <c:v>1372</c:v>
                </c:pt>
                <c:pt idx="31">
                  <c:v>961</c:v>
                </c:pt>
                <c:pt idx="32">
                  <c:v>1102</c:v>
                </c:pt>
                <c:pt idx="33">
                  <c:v>1890</c:v>
                </c:pt>
                <c:pt idx="34">
                  <c:v>1306</c:v>
                </c:pt>
                <c:pt idx="35">
                  <c:v>1834</c:v>
                </c:pt>
                <c:pt idx="36">
                  <c:v>1945</c:v>
                </c:pt>
                <c:pt idx="37">
                  <c:v>1695</c:v>
                </c:pt>
                <c:pt idx="38">
                  <c:v>1868</c:v>
                </c:pt>
                <c:pt idx="39">
                  <c:v>2013</c:v>
                </c:pt>
                <c:pt idx="40">
                  <c:v>1830</c:v>
                </c:pt>
                <c:pt idx="41">
                  <c:v>2092</c:v>
                </c:pt>
                <c:pt idx="42">
                  <c:v>1545</c:v>
                </c:pt>
                <c:pt idx="43">
                  <c:v>849</c:v>
                </c:pt>
                <c:pt idx="44">
                  <c:v>1819</c:v>
                </c:pt>
                <c:pt idx="45">
                  <c:v>2136</c:v>
                </c:pt>
                <c:pt idx="46">
                  <c:v>1848</c:v>
                </c:pt>
                <c:pt idx="47">
                  <c:v>1986</c:v>
                </c:pt>
                <c:pt idx="48">
                  <c:v>1506</c:v>
                </c:pt>
                <c:pt idx="49">
                  <c:v>1805</c:v>
                </c:pt>
                <c:pt idx="50">
                  <c:v>1801</c:v>
                </c:pt>
                <c:pt idx="51">
                  <c:v>1980</c:v>
                </c:pt>
                <c:pt idx="52">
                  <c:v>2272</c:v>
                </c:pt>
                <c:pt idx="53">
                  <c:v>2332</c:v>
                </c:pt>
                <c:pt idx="54">
                  <c:v>1809</c:v>
                </c:pt>
                <c:pt idx="55">
                  <c:v>906</c:v>
                </c:pt>
                <c:pt idx="56">
                  <c:v>1880</c:v>
                </c:pt>
                <c:pt idx="57">
                  <c:v>2428</c:v>
                </c:pt>
                <c:pt idx="58">
                  <c:v>2065</c:v>
                </c:pt>
                <c:pt idx="59">
                  <c:v>2171</c:v>
                </c:pt>
                <c:pt idx="60">
                  <c:v>1774</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Prices'!$A$64:$A$124</c:f>
              <c:numCache>
                <c:formatCode>mmm\-yy</c:formatCode>
                <c:ptCount val="61"/>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pt idx="48">
                  <c:v>45444</c:v>
                </c:pt>
                <c:pt idx="49">
                  <c:v>45474</c:v>
                </c:pt>
                <c:pt idx="50">
                  <c:v>45505</c:v>
                </c:pt>
                <c:pt idx="51">
                  <c:v>45536</c:v>
                </c:pt>
                <c:pt idx="52">
                  <c:v>45566</c:v>
                </c:pt>
                <c:pt idx="53">
                  <c:v>45597</c:v>
                </c:pt>
                <c:pt idx="54">
                  <c:v>45627</c:v>
                </c:pt>
                <c:pt idx="55">
                  <c:v>45658</c:v>
                </c:pt>
                <c:pt idx="56">
                  <c:v>45689</c:v>
                </c:pt>
                <c:pt idx="57">
                  <c:v>45717</c:v>
                </c:pt>
                <c:pt idx="58">
                  <c:v>45748</c:v>
                </c:pt>
                <c:pt idx="59">
                  <c:v>45778</c:v>
                </c:pt>
                <c:pt idx="60">
                  <c:v>45809</c:v>
                </c:pt>
              </c:numCache>
            </c:numRef>
          </c:cat>
          <c:val>
            <c:numRef>
              <c:f>'Residential Median Prices'!$B$64:$B$124</c:f>
              <c:numCache>
                <c:formatCode>_-"$"* #,##0_-;\-"$"* #,##0_-;_-"$"* "-"??_-;_-@_-</c:formatCode>
                <c:ptCount val="61"/>
                <c:pt idx="0">
                  <c:v>928000</c:v>
                </c:pt>
                <c:pt idx="1">
                  <c:v>920000</c:v>
                </c:pt>
                <c:pt idx="2">
                  <c:v>950000</c:v>
                </c:pt>
                <c:pt idx="3">
                  <c:v>955000</c:v>
                </c:pt>
                <c:pt idx="4">
                  <c:v>1000000</c:v>
                </c:pt>
                <c:pt idx="5">
                  <c:v>1030000</c:v>
                </c:pt>
                <c:pt idx="6">
                  <c:v>1040000</c:v>
                </c:pt>
                <c:pt idx="7">
                  <c:v>1000000</c:v>
                </c:pt>
                <c:pt idx="8">
                  <c:v>1100000</c:v>
                </c:pt>
                <c:pt idx="9">
                  <c:v>1120000</c:v>
                </c:pt>
                <c:pt idx="10">
                  <c:v>1125000</c:v>
                </c:pt>
                <c:pt idx="11">
                  <c:v>1148000</c:v>
                </c:pt>
                <c:pt idx="12">
                  <c:v>1150000</c:v>
                </c:pt>
                <c:pt idx="13">
                  <c:v>1175000</c:v>
                </c:pt>
                <c:pt idx="14">
                  <c:v>1200000</c:v>
                </c:pt>
                <c:pt idx="15">
                  <c:v>1150000</c:v>
                </c:pt>
                <c:pt idx="16">
                  <c:v>1250000</c:v>
                </c:pt>
                <c:pt idx="17">
                  <c:v>1300000</c:v>
                </c:pt>
                <c:pt idx="18">
                  <c:v>1290000</c:v>
                </c:pt>
                <c:pt idx="19">
                  <c:v>1200000</c:v>
                </c:pt>
                <c:pt idx="20">
                  <c:v>1190000</c:v>
                </c:pt>
                <c:pt idx="21">
                  <c:v>1200000</c:v>
                </c:pt>
                <c:pt idx="22">
                  <c:v>1170000</c:v>
                </c:pt>
                <c:pt idx="23">
                  <c:v>1125000</c:v>
                </c:pt>
                <c:pt idx="24">
                  <c:v>1156000</c:v>
                </c:pt>
                <c:pt idx="25">
                  <c:v>1100000</c:v>
                </c:pt>
                <c:pt idx="26">
                  <c:v>1100000</c:v>
                </c:pt>
                <c:pt idx="27">
                  <c:v>1038000</c:v>
                </c:pt>
                <c:pt idx="28">
                  <c:v>1082000</c:v>
                </c:pt>
                <c:pt idx="29">
                  <c:v>1060000</c:v>
                </c:pt>
                <c:pt idx="30">
                  <c:v>1045000</c:v>
                </c:pt>
                <c:pt idx="31">
                  <c:v>943000</c:v>
                </c:pt>
                <c:pt idx="32">
                  <c:v>1005000</c:v>
                </c:pt>
                <c:pt idx="33">
                  <c:v>1000000</c:v>
                </c:pt>
                <c:pt idx="34">
                  <c:v>990000</c:v>
                </c:pt>
                <c:pt idx="35">
                  <c:v>991888</c:v>
                </c:pt>
                <c:pt idx="36">
                  <c:v>1000000</c:v>
                </c:pt>
                <c:pt idx="37">
                  <c:v>990000</c:v>
                </c:pt>
                <c:pt idx="38">
                  <c:v>1000500</c:v>
                </c:pt>
                <c:pt idx="39">
                  <c:v>1022500</c:v>
                </c:pt>
                <c:pt idx="40">
                  <c:v>1045000</c:v>
                </c:pt>
                <c:pt idx="41">
                  <c:v>1055000</c:v>
                </c:pt>
                <c:pt idx="42">
                  <c:v>1045000</c:v>
                </c:pt>
                <c:pt idx="43">
                  <c:v>977000</c:v>
                </c:pt>
                <c:pt idx="44">
                  <c:v>1020000</c:v>
                </c:pt>
                <c:pt idx="45">
                  <c:v>1070000</c:v>
                </c:pt>
                <c:pt idx="46">
                  <c:v>1042000</c:v>
                </c:pt>
                <c:pt idx="47">
                  <c:v>1010000</c:v>
                </c:pt>
                <c:pt idx="48">
                  <c:v>1025000</c:v>
                </c:pt>
                <c:pt idx="49">
                  <c:v>950000</c:v>
                </c:pt>
                <c:pt idx="50">
                  <c:v>950000</c:v>
                </c:pt>
                <c:pt idx="51">
                  <c:v>970000</c:v>
                </c:pt>
                <c:pt idx="52">
                  <c:v>1000000</c:v>
                </c:pt>
                <c:pt idx="53">
                  <c:v>1027000</c:v>
                </c:pt>
                <c:pt idx="54">
                  <c:v>1006000</c:v>
                </c:pt>
                <c:pt idx="55">
                  <c:v>949000</c:v>
                </c:pt>
                <c:pt idx="56">
                  <c:v>1002000</c:v>
                </c:pt>
                <c:pt idx="57">
                  <c:v>1040000</c:v>
                </c:pt>
                <c:pt idx="58">
                  <c:v>1000000</c:v>
                </c:pt>
                <c:pt idx="59">
                  <c:v>980000</c:v>
                </c:pt>
                <c:pt idx="60">
                  <c:v>990000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Prices'!$A$64:$A$124</c:f>
              <c:numCache>
                <c:formatCode>mmm\-yy</c:formatCode>
                <c:ptCount val="61"/>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pt idx="48">
                  <c:v>45444</c:v>
                </c:pt>
                <c:pt idx="49">
                  <c:v>45474</c:v>
                </c:pt>
                <c:pt idx="50">
                  <c:v>45505</c:v>
                </c:pt>
                <c:pt idx="51">
                  <c:v>45536</c:v>
                </c:pt>
                <c:pt idx="52">
                  <c:v>45566</c:v>
                </c:pt>
                <c:pt idx="53">
                  <c:v>45597</c:v>
                </c:pt>
                <c:pt idx="54">
                  <c:v>45627</c:v>
                </c:pt>
                <c:pt idx="55">
                  <c:v>45658</c:v>
                </c:pt>
                <c:pt idx="56">
                  <c:v>45689</c:v>
                </c:pt>
                <c:pt idx="57">
                  <c:v>45717</c:v>
                </c:pt>
                <c:pt idx="58">
                  <c:v>45748</c:v>
                </c:pt>
                <c:pt idx="59">
                  <c:v>45778</c:v>
                </c:pt>
                <c:pt idx="60">
                  <c:v>45809</c:v>
                </c:pt>
              </c:numCache>
            </c:numRef>
          </c:cat>
          <c:val>
            <c:numRef>
              <c:f>'Residential Median Prices'!$D$64:$D$124</c:f>
              <c:numCache>
                <c:formatCode>0%</c:formatCode>
                <c:ptCount val="61"/>
                <c:pt idx="0">
                  <c:v>9.1764705882352943E-2</c:v>
                </c:pt>
                <c:pt idx="1">
                  <c:v>0.10843373493975904</c:v>
                </c:pt>
                <c:pt idx="2">
                  <c:v>0.15853658536585366</c:v>
                </c:pt>
                <c:pt idx="3">
                  <c:v>0.12617924528301888</c:v>
                </c:pt>
                <c:pt idx="4">
                  <c:v>0.15207373271889402</c:v>
                </c:pt>
                <c:pt idx="5">
                  <c:v>0.16384180790960451</c:v>
                </c:pt>
                <c:pt idx="6">
                  <c:v>0.16853932584269662</c:v>
                </c:pt>
                <c:pt idx="7">
                  <c:v>0.14678899082568808</c:v>
                </c:pt>
                <c:pt idx="8">
                  <c:v>0.24293785310734464</c:v>
                </c:pt>
                <c:pt idx="9">
                  <c:v>0.17894736842105263</c:v>
                </c:pt>
                <c:pt idx="10">
                  <c:v>0.21621621621621623</c:v>
                </c:pt>
                <c:pt idx="11">
                  <c:v>0.26153846153846155</c:v>
                </c:pt>
                <c:pt idx="12">
                  <c:v>0.23922413793103448</c:v>
                </c:pt>
                <c:pt idx="13">
                  <c:v>0.27717391304347827</c:v>
                </c:pt>
                <c:pt idx="14">
                  <c:v>0.26315789473684209</c:v>
                </c:pt>
                <c:pt idx="15">
                  <c:v>0.20418848167539266</c:v>
                </c:pt>
                <c:pt idx="16">
                  <c:v>0.25</c:v>
                </c:pt>
                <c:pt idx="17">
                  <c:v>0.26213592233009708</c:v>
                </c:pt>
                <c:pt idx="18">
                  <c:v>0.24038461538461539</c:v>
                </c:pt>
                <c:pt idx="19">
                  <c:v>0.2</c:v>
                </c:pt>
                <c:pt idx="20">
                  <c:v>8.1818181818181818E-2</c:v>
                </c:pt>
                <c:pt idx="21">
                  <c:v>7.1428571428571425E-2</c:v>
                </c:pt>
                <c:pt idx="22">
                  <c:v>0.04</c:v>
                </c:pt>
                <c:pt idx="23">
                  <c:v>-2.0034843205574911E-2</c:v>
                </c:pt>
                <c:pt idx="24">
                  <c:v>5.2173913043478265E-3</c:v>
                </c:pt>
                <c:pt idx="25">
                  <c:v>-6.3829787234042548E-2</c:v>
                </c:pt>
                <c:pt idx="26">
                  <c:v>-8.3333333333333329E-2</c:v>
                </c:pt>
                <c:pt idx="27">
                  <c:v>-9.7391304347826085E-2</c:v>
                </c:pt>
                <c:pt idx="28">
                  <c:v>-0.13439999999999999</c:v>
                </c:pt>
                <c:pt idx="29">
                  <c:v>-0.18461538461538463</c:v>
                </c:pt>
                <c:pt idx="30">
                  <c:v>-0.18992248062015504</c:v>
                </c:pt>
                <c:pt idx="31">
                  <c:v>-0.21416666666666667</c:v>
                </c:pt>
                <c:pt idx="32">
                  <c:v>-0.15546218487394958</c:v>
                </c:pt>
                <c:pt idx="33">
                  <c:v>-0.16666666666666666</c:v>
                </c:pt>
                <c:pt idx="34">
                  <c:v>-0.15384615384615385</c:v>
                </c:pt>
                <c:pt idx="35">
                  <c:v>-0.11832177777777778</c:v>
                </c:pt>
                <c:pt idx="36">
                  <c:v>-0.13494809688581316</c:v>
                </c:pt>
                <c:pt idx="37">
                  <c:v>-0.1</c:v>
                </c:pt>
                <c:pt idx="38">
                  <c:v>-9.0454545454545454E-2</c:v>
                </c:pt>
                <c:pt idx="39">
                  <c:v>-1.4932562620423893E-2</c:v>
                </c:pt>
                <c:pt idx="40">
                  <c:v>-3.4195933456561925E-2</c:v>
                </c:pt>
                <c:pt idx="41">
                  <c:v>-4.7169811320754715E-3</c:v>
                </c:pt>
                <c:pt idx="42">
                  <c:v>0</c:v>
                </c:pt>
                <c:pt idx="43">
                  <c:v>3.6055143160127257E-2</c:v>
                </c:pt>
                <c:pt idx="44">
                  <c:v>1.4925373134328358E-2</c:v>
                </c:pt>
                <c:pt idx="45">
                  <c:v>7.0000000000000007E-2</c:v>
                </c:pt>
                <c:pt idx="46">
                  <c:v>5.2525252525252523E-2</c:v>
                </c:pt>
                <c:pt idx="47">
                  <c:v>1.8260126143274241E-2</c:v>
                </c:pt>
                <c:pt idx="48">
                  <c:v>2.5000000000000001E-2</c:v>
                </c:pt>
                <c:pt idx="49">
                  <c:v>-4.0404040404040407E-2</c:v>
                </c:pt>
                <c:pt idx="50">
                  <c:v>-5.0474762618690654E-2</c:v>
                </c:pt>
                <c:pt idx="51">
                  <c:v>-5.1344743276283619E-2</c:v>
                </c:pt>
                <c:pt idx="52">
                  <c:v>-4.3062200956937802E-2</c:v>
                </c:pt>
                <c:pt idx="53">
                  <c:v>-2.6540284360189573E-2</c:v>
                </c:pt>
                <c:pt idx="54">
                  <c:v>-3.7320574162679428E-2</c:v>
                </c:pt>
                <c:pt idx="55">
                  <c:v>-2.8659160696008188E-2</c:v>
                </c:pt>
                <c:pt idx="56">
                  <c:v>-1.7647058823529412E-2</c:v>
                </c:pt>
                <c:pt idx="57">
                  <c:v>-2.8037383177570093E-2</c:v>
                </c:pt>
                <c:pt idx="58">
                  <c:v>-4.0307101727447218E-2</c:v>
                </c:pt>
                <c:pt idx="59">
                  <c:v>-2.9702970297029702E-2</c:v>
                </c:pt>
                <c:pt idx="60">
                  <c:v>-3.4146341463414637E-2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122556</xdr:colOff>
      <xdr:row>9</xdr:row>
      <xdr:rowOff>10795</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zoomScaleNormal="100" workbookViewId="0">
      <selection activeCell="N17" sqref="N17"/>
    </sheetView>
  </sheetViews>
  <sheetFormatPr defaultColWidth="9.140625" defaultRowHeight="12.75" x14ac:dyDescent="0.2"/>
  <cols>
    <col min="1" max="2" width="2.85546875" style="121" customWidth="1"/>
    <col min="3" max="3" width="25.28515625" style="121" customWidth="1"/>
    <col min="4" max="4" width="57.5703125" style="121" bestFit="1" customWidth="1"/>
    <col min="5" max="6" width="9.140625" style="121"/>
    <col min="7" max="7" width="3.140625" style="121" customWidth="1"/>
    <col min="8" max="8" width="0.85546875" style="121" customWidth="1"/>
    <col min="9" max="16384" width="9.140625" style="121"/>
  </cols>
  <sheetData>
    <row r="2" spans="2:7" ht="15" x14ac:dyDescent="0.25">
      <c r="B2" s="122"/>
      <c r="C2" s="123"/>
      <c r="D2" s="123"/>
      <c r="E2" s="117"/>
      <c r="F2" s="117"/>
      <c r="G2" s="118"/>
    </row>
    <row r="3" spans="2:7" ht="27" customHeight="1" x14ac:dyDescent="0.25">
      <c r="B3" s="119"/>
      <c r="C3" s="184" t="s">
        <v>122</v>
      </c>
      <c r="D3" s="184"/>
      <c r="E3" s="184"/>
      <c r="F3" s="184"/>
      <c r="G3" s="125"/>
    </row>
    <row r="4" spans="2:7" ht="15" x14ac:dyDescent="0.25">
      <c r="B4" s="119"/>
      <c r="C4" s="126"/>
      <c r="D4" s="126"/>
      <c r="E4" s="127"/>
      <c r="F4" s="127"/>
      <c r="G4" s="125"/>
    </row>
    <row r="5" spans="2:7" ht="15" x14ac:dyDescent="0.25">
      <c r="B5" s="119"/>
      <c r="C5" s="126"/>
      <c r="D5" s="126"/>
      <c r="E5" s="127"/>
      <c r="F5" s="127"/>
      <c r="G5" s="125"/>
    </row>
    <row r="6" spans="2:7" ht="15" x14ac:dyDescent="0.25">
      <c r="B6" s="119"/>
      <c r="C6" s="128" t="s">
        <v>103</v>
      </c>
      <c r="D6" s="126"/>
      <c r="E6" s="127"/>
      <c r="F6" s="127"/>
      <c r="G6" s="125"/>
    </row>
    <row r="7" spans="2:7" ht="15" x14ac:dyDescent="0.25">
      <c r="B7" s="119"/>
      <c r="C7" s="126" t="s">
        <v>144</v>
      </c>
      <c r="D7" s="126"/>
      <c r="E7" s="127"/>
      <c r="F7" s="127"/>
      <c r="G7" s="125"/>
    </row>
    <row r="8" spans="2:7" ht="15" x14ac:dyDescent="0.25">
      <c r="B8" s="119"/>
      <c r="C8" s="126" t="s">
        <v>146</v>
      </c>
      <c r="D8" s="126"/>
      <c r="E8" s="127"/>
      <c r="F8" s="127"/>
      <c r="G8" s="125"/>
    </row>
    <row r="9" spans="2:7" ht="15" x14ac:dyDescent="0.25">
      <c r="B9" s="119"/>
      <c r="C9" s="126" t="s">
        <v>143</v>
      </c>
      <c r="D9" s="126"/>
      <c r="E9" s="127"/>
      <c r="F9" s="127"/>
      <c r="G9" s="125"/>
    </row>
    <row r="10" spans="2:7" ht="15" x14ac:dyDescent="0.25">
      <c r="B10" s="119"/>
      <c r="C10" s="126" t="s">
        <v>104</v>
      </c>
      <c r="D10" s="126"/>
      <c r="E10" s="127"/>
      <c r="F10" s="127"/>
      <c r="G10" s="125"/>
    </row>
    <row r="11" spans="2:7" ht="15" x14ac:dyDescent="0.25">
      <c r="B11" s="119"/>
      <c r="C11" s="136" t="s">
        <v>105</v>
      </c>
      <c r="D11" s="137"/>
      <c r="E11" s="127"/>
      <c r="F11" s="127"/>
      <c r="G11" s="125"/>
    </row>
    <row r="12" spans="2:7" ht="15" x14ac:dyDescent="0.25">
      <c r="B12" s="119"/>
      <c r="C12" s="136" t="s">
        <v>106</v>
      </c>
      <c r="D12" s="137"/>
      <c r="E12" s="127"/>
      <c r="F12" s="127"/>
      <c r="G12" s="125"/>
    </row>
    <row r="13" spans="2:7" ht="15" x14ac:dyDescent="0.25">
      <c r="B13" s="119"/>
      <c r="C13" s="126"/>
      <c r="D13" s="126"/>
      <c r="E13" s="127"/>
      <c r="F13" s="127"/>
      <c r="G13" s="125"/>
    </row>
    <row r="14" spans="2:7" ht="15" x14ac:dyDescent="0.25">
      <c r="B14" s="119"/>
      <c r="C14" s="129" t="s">
        <v>107</v>
      </c>
      <c r="D14" s="130">
        <v>45860</v>
      </c>
      <c r="E14" s="127"/>
      <c r="F14" s="127"/>
      <c r="G14" s="125"/>
    </row>
    <row r="15" spans="2:7" ht="15" x14ac:dyDescent="0.25">
      <c r="B15" s="119"/>
      <c r="C15" s="131"/>
      <c r="D15" s="126"/>
      <c r="E15" s="127"/>
      <c r="F15" s="127"/>
      <c r="G15" s="125"/>
    </row>
    <row r="16" spans="2:7" ht="15" x14ac:dyDescent="0.25">
      <c r="B16" s="119"/>
      <c r="C16" s="131"/>
      <c r="D16" s="126"/>
      <c r="E16" s="127"/>
      <c r="F16" s="127"/>
      <c r="G16" s="125"/>
    </row>
    <row r="17" spans="2:7" ht="82.5" customHeight="1" x14ac:dyDescent="0.25">
      <c r="B17" s="119"/>
      <c r="C17" s="132" t="s">
        <v>108</v>
      </c>
      <c r="D17" s="183" t="s">
        <v>109</v>
      </c>
      <c r="E17" s="183"/>
      <c r="F17" s="183"/>
      <c r="G17" s="125"/>
    </row>
    <row r="18" spans="2:7" ht="15" x14ac:dyDescent="0.25">
      <c r="B18" s="119"/>
      <c r="C18" s="126"/>
      <c r="D18" s="126"/>
      <c r="E18" s="127"/>
      <c r="F18" s="127"/>
      <c r="G18" s="125"/>
    </row>
    <row r="19" spans="2:7" ht="15" x14ac:dyDescent="0.25">
      <c r="B19" s="119"/>
      <c r="C19" s="128" t="s">
        <v>121</v>
      </c>
      <c r="D19" s="128"/>
      <c r="E19" s="127"/>
      <c r="F19" s="127"/>
      <c r="G19" s="125"/>
    </row>
    <row r="20" spans="2:7" ht="15" x14ac:dyDescent="0.25">
      <c r="B20" s="119"/>
      <c r="C20" s="126"/>
      <c r="D20" s="126"/>
      <c r="E20" s="127"/>
      <c r="F20" s="127"/>
      <c r="G20" s="125"/>
    </row>
    <row r="21" spans="2:7" ht="15" x14ac:dyDescent="0.25">
      <c r="B21" s="119"/>
      <c r="C21" s="128" t="s">
        <v>110</v>
      </c>
      <c r="D21" s="185" t="s">
        <v>111</v>
      </c>
      <c r="E21" s="185"/>
      <c r="F21" s="185"/>
      <c r="G21" s="125"/>
    </row>
    <row r="22" spans="2:7" ht="15" x14ac:dyDescent="0.25">
      <c r="B22" s="119"/>
      <c r="C22" s="127" t="s">
        <v>112</v>
      </c>
      <c r="D22" s="182" t="s">
        <v>113</v>
      </c>
      <c r="E22" s="182"/>
      <c r="F22" s="182"/>
      <c r="G22" s="125"/>
    </row>
    <row r="23" spans="2:7" ht="15" x14ac:dyDescent="0.25">
      <c r="B23" s="119"/>
      <c r="C23" s="127" t="s">
        <v>114</v>
      </c>
      <c r="D23" s="182" t="s">
        <v>118</v>
      </c>
      <c r="E23" s="182"/>
      <c r="F23" s="182"/>
      <c r="G23" s="125"/>
    </row>
    <row r="24" spans="2:7" ht="15" x14ac:dyDescent="0.25">
      <c r="B24" s="119"/>
      <c r="C24" s="127" t="s">
        <v>68</v>
      </c>
      <c r="D24" s="182" t="s">
        <v>104</v>
      </c>
      <c r="E24" s="182"/>
      <c r="F24" s="182"/>
      <c r="G24" s="125"/>
    </row>
    <row r="25" spans="2:7" ht="15" x14ac:dyDescent="0.25">
      <c r="B25" s="119"/>
      <c r="C25" s="127" t="s">
        <v>115</v>
      </c>
      <c r="D25" s="182" t="s">
        <v>119</v>
      </c>
      <c r="E25" s="182"/>
      <c r="F25" s="182"/>
      <c r="G25" s="125"/>
    </row>
    <row r="26" spans="2:7" ht="15" x14ac:dyDescent="0.25">
      <c r="B26" s="119"/>
      <c r="C26" s="127" t="s">
        <v>116</v>
      </c>
      <c r="D26" s="182" t="s">
        <v>120</v>
      </c>
      <c r="E26" s="182"/>
      <c r="F26" s="182"/>
      <c r="G26" s="125"/>
    </row>
    <row r="27" spans="2:7" ht="15" x14ac:dyDescent="0.25">
      <c r="B27" s="119"/>
      <c r="C27" s="127" t="s">
        <v>117</v>
      </c>
      <c r="D27" s="182" t="s">
        <v>113</v>
      </c>
      <c r="E27" s="182"/>
      <c r="F27" s="182"/>
      <c r="G27" s="125"/>
    </row>
    <row r="28" spans="2:7" ht="15" x14ac:dyDescent="0.25">
      <c r="B28" s="124"/>
      <c r="C28" s="133"/>
      <c r="D28" s="133"/>
      <c r="E28" s="134"/>
      <c r="F28" s="134"/>
      <c r="G28" s="135"/>
    </row>
    <row r="29" spans="2:7" ht="5.25" customHeight="1" x14ac:dyDescent="0.2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63"/>
  <sheetViews>
    <sheetView zoomScaleNormal="100" workbookViewId="0">
      <pane xSplit="1" ySplit="2" topLeftCell="B137" activePane="bottomRight" state="frozen"/>
      <selection pane="topRight" activeCell="B1" sqref="B1"/>
      <selection pane="bottomLeft" activeCell="A3" sqref="A3"/>
      <selection pane="bottomRight" activeCell="A163" sqref="A163"/>
    </sheetView>
  </sheetViews>
  <sheetFormatPr defaultRowHeight="12.75" x14ac:dyDescent="0.2"/>
  <cols>
    <col min="1" max="1" width="13.85546875" style="4" customWidth="1"/>
    <col min="2" max="7" width="10.7109375" style="1" customWidth="1"/>
    <col min="8" max="8" width="10.7109375" style="3" customWidth="1"/>
    <col min="9" max="13" width="10.7109375" style="1" customWidth="1"/>
    <col min="14" max="14" width="10.7109375" style="3" customWidth="1"/>
    <col min="15" max="17" width="10.7109375" style="1" customWidth="1"/>
    <col min="18" max="18" width="10.7109375" style="3" customWidth="1"/>
    <col min="19" max="19" width="10.7109375" style="1" customWidth="1"/>
    <col min="20" max="20" width="13.5703125" style="1" bestFit="1" customWidth="1"/>
    <col min="21" max="22" width="10.7109375" style="1" customWidth="1"/>
    <col min="23" max="23" width="10.7109375" style="3" customWidth="1"/>
    <col min="24" max="27" width="10.7109375" style="1" customWidth="1"/>
    <col min="28" max="28" width="10.7109375" style="3" customWidth="1"/>
    <col min="29" max="33" width="10.7109375" style="1" customWidth="1"/>
    <col min="34" max="34" width="10.7109375" style="48" customWidth="1"/>
    <col min="35" max="45" width="10.7109375" style="1" customWidth="1"/>
    <col min="46" max="46" width="10.7109375" style="48" customWidth="1"/>
    <col min="47" max="50" width="10.7109375" customWidth="1"/>
    <col min="51" max="51" width="10.7109375" style="1" customWidth="1"/>
    <col min="52" max="52" width="10.7109375" customWidth="1"/>
    <col min="57" max="57" width="9.140625" style="49"/>
  </cols>
  <sheetData>
    <row r="1" spans="1:66" s="62" customFormat="1" ht="30" customHeight="1" x14ac:dyDescent="0.2">
      <c r="A1" s="83"/>
      <c r="B1" s="195" t="s">
        <v>11</v>
      </c>
      <c r="C1" s="195"/>
      <c r="D1" s="195"/>
      <c r="E1" s="195"/>
      <c r="F1" s="195"/>
      <c r="G1" s="195"/>
      <c r="H1" s="196"/>
      <c r="I1" s="197" t="s">
        <v>15</v>
      </c>
      <c r="J1" s="195"/>
      <c r="K1" s="195"/>
      <c r="L1" s="195"/>
      <c r="M1" s="195"/>
      <c r="N1" s="196"/>
      <c r="O1" s="197" t="s">
        <v>12</v>
      </c>
      <c r="P1" s="195"/>
      <c r="Q1" s="195"/>
      <c r="R1" s="196"/>
      <c r="S1" s="191" t="s">
        <v>139</v>
      </c>
      <c r="T1" s="192"/>
      <c r="U1" s="192"/>
      <c r="V1" s="192"/>
      <c r="W1" s="193"/>
      <c r="X1" s="191" t="s">
        <v>140</v>
      </c>
      <c r="Y1" s="192"/>
      <c r="Z1" s="192"/>
      <c r="AA1" s="192"/>
      <c r="AB1" s="193"/>
      <c r="AC1" s="191" t="s">
        <v>43</v>
      </c>
      <c r="AD1" s="192"/>
      <c r="AE1" s="192"/>
      <c r="AF1" s="192"/>
      <c r="AG1" s="192"/>
      <c r="AH1" s="198"/>
      <c r="AI1" s="199" t="s">
        <v>128</v>
      </c>
      <c r="AJ1" s="200"/>
      <c r="AK1" s="200"/>
      <c r="AL1" s="200"/>
      <c r="AM1" s="200"/>
      <c r="AN1" s="200"/>
      <c r="AO1" s="200"/>
      <c r="AP1" s="200"/>
      <c r="AQ1" s="200"/>
      <c r="AR1" s="200"/>
      <c r="AS1" s="200"/>
      <c r="AT1" s="201"/>
      <c r="AU1" s="188" t="s">
        <v>127</v>
      </c>
      <c r="AV1" s="189"/>
      <c r="AW1" s="189"/>
      <c r="AX1" s="189"/>
      <c r="AY1" s="189"/>
      <c r="AZ1" s="189"/>
      <c r="BA1" s="189"/>
      <c r="BB1" s="189"/>
      <c r="BC1" s="189"/>
      <c r="BD1" s="189"/>
      <c r="BE1" s="190"/>
      <c r="BF1" s="186" t="s">
        <v>129</v>
      </c>
      <c r="BG1" s="187"/>
      <c r="BH1" s="187"/>
      <c r="BI1" s="187"/>
      <c r="BJ1" s="187"/>
      <c r="BK1" s="187"/>
      <c r="BL1" s="187"/>
      <c r="BM1" s="173"/>
      <c r="BN1" s="173"/>
    </row>
    <row r="2" spans="1:66" ht="80.25" customHeight="1" x14ac:dyDescent="0.2">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2">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2">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2">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2">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2">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2">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2">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2">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2">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2">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2">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2">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2">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2">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2">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2">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2">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2">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2">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2">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2">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2">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2">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2">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2">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2">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2">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2">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2">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2">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2">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2">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2">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2">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2">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2">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2">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2">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2">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2">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2">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2">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2">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2">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2">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2">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2">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2">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2">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2">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2">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2">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2">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2">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2">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2">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2">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2">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2">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2">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2">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2">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2">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2">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2">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2">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2">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2">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2">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2">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2">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2">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2">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2">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2">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2">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2">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2">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2">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2">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2">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2">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2">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2">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2">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2">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2">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2">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2">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2">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2">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2">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2">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2">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2">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2">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2">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2">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2">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2">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2">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2">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2">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2">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2">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2">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2">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2">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2">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2">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2">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2">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2">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2">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2">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2">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2">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2">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2">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2">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2">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2">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2">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2">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2">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2">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2">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2">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2">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2">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2">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2">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2">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2">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2">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2">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2">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2">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2">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2">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2">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4" t="s">
        <v>145</v>
      </c>
      <c r="BP143" s="194"/>
      <c r="BQ143" s="194"/>
      <c r="BR143" s="194"/>
      <c r="CF143" t="s">
        <v>141</v>
      </c>
    </row>
    <row r="144" spans="1:84" ht="12" customHeight="1" x14ac:dyDescent="0.2">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4"/>
      <c r="BP144" s="194"/>
      <c r="BQ144" s="194"/>
      <c r="BR144" s="194"/>
    </row>
    <row r="145" spans="1:70" x14ac:dyDescent="0.2">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4"/>
      <c r="BP145" s="194"/>
      <c r="BQ145" s="194"/>
      <c r="BR145" s="194"/>
    </row>
    <row r="146" spans="1:70" x14ac:dyDescent="0.2">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4"/>
      <c r="BP146" s="194"/>
      <c r="BQ146" s="194"/>
      <c r="BR146" s="194"/>
    </row>
    <row r="147" spans="1:70" x14ac:dyDescent="0.2">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4"/>
      <c r="BP147" s="194"/>
      <c r="BQ147" s="194"/>
      <c r="BR147" s="194"/>
    </row>
    <row r="148" spans="1:70" x14ac:dyDescent="0.2">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4"/>
      <c r="BP148" s="194"/>
      <c r="BQ148" s="194"/>
      <c r="BR148" s="194"/>
    </row>
    <row r="149" spans="1:70" x14ac:dyDescent="0.2">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4"/>
      <c r="BP149" s="194"/>
      <c r="BQ149" s="194"/>
      <c r="BR149" s="194"/>
    </row>
    <row r="150" spans="1:70" x14ac:dyDescent="0.2">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2">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2">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2">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2">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2">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2">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2">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2">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 t="shared" ref="BM158:BM163" si="1021">SUM(BK147:BK158)</f>
        <v>2002</v>
      </c>
      <c r="BN158" s="172">
        <f t="shared" ref="BN158" si="1022">BM158/I158</f>
        <v>0.14362579812038168</v>
      </c>
    </row>
    <row r="159" spans="1:70" x14ac:dyDescent="0.2">
      <c r="A159" s="74">
        <v>45658</v>
      </c>
      <c r="B159" s="19">
        <v>319</v>
      </c>
      <c r="C159" s="22">
        <v>28</v>
      </c>
      <c r="D159" s="24">
        <v>485</v>
      </c>
      <c r="E159" s="26">
        <v>35</v>
      </c>
      <c r="F159" s="29">
        <f t="shared" ref="F159" si="1023">SUM(B159:E159)</f>
        <v>867</v>
      </c>
      <c r="G159" s="33">
        <f t="shared" ref="G159" si="1024">SUM(C159:E159)</f>
        <v>548</v>
      </c>
      <c r="H159" s="34">
        <f t="shared" ref="H159" si="1025">B159</f>
        <v>319</v>
      </c>
      <c r="I159" s="33">
        <f>SUM(F148:F159)</f>
        <v>13921</v>
      </c>
      <c r="J159" s="33">
        <f t="shared" ref="J159" si="1026">SUM(G148:G159)</f>
        <v>9519</v>
      </c>
      <c r="K159" s="33">
        <f t="shared" ref="K159" si="1027">SUM(H148:H159)</f>
        <v>4402</v>
      </c>
      <c r="L159" s="35">
        <f t="shared" ref="L159" si="1028">I159/12</f>
        <v>1160.0833333333333</v>
      </c>
      <c r="M159" s="35">
        <f t="shared" ref="M159" si="1029">J159/12</f>
        <v>793.25</v>
      </c>
      <c r="N159" s="36">
        <f t="shared" ref="N159" si="1030">K159/12</f>
        <v>366.83333333333331</v>
      </c>
      <c r="O159" s="20">
        <f t="shared" ref="O159" si="1031">B159/$F159</f>
        <v>0.36793540945790082</v>
      </c>
      <c r="P159" s="23">
        <f t="shared" ref="P159" si="1032">C159/$F159</f>
        <v>3.2295271049596307E-2</v>
      </c>
      <c r="Q159" s="15">
        <f t="shared" ref="Q159" si="1033">D159/$F159</f>
        <v>0.55940023068050748</v>
      </c>
      <c r="R159" s="27">
        <f t="shared" ref="R159" si="1034">E159/$F159</f>
        <v>4.0369088811995385E-2</v>
      </c>
      <c r="S159" s="18">
        <v>3</v>
      </c>
      <c r="T159" s="21">
        <v>0</v>
      </c>
      <c r="U159" s="14">
        <v>2</v>
      </c>
      <c r="V159" s="25">
        <v>0</v>
      </c>
      <c r="W159" s="31">
        <f t="shared" ref="W159" si="1035">SUM(S159:V159)</f>
        <v>5</v>
      </c>
      <c r="X159" s="18">
        <v>0</v>
      </c>
      <c r="Y159" s="21">
        <v>0</v>
      </c>
      <c r="Z159" s="14">
        <v>5</v>
      </c>
      <c r="AA159" s="25">
        <v>0</v>
      </c>
      <c r="AB159" s="31">
        <f t="shared" ref="AB159" si="1036">SUM(X159:AA159)</f>
        <v>5</v>
      </c>
      <c r="AC159" s="18">
        <f t="shared" si="984"/>
        <v>3</v>
      </c>
      <c r="AD159" s="21">
        <f t="shared" ref="AD159" si="1037">T159+Y159</f>
        <v>0</v>
      </c>
      <c r="AE159" s="14">
        <f>U159+Z159</f>
        <v>7</v>
      </c>
      <c r="AF159" s="25">
        <f t="shared" ref="AF159" si="1038">V159+AA159</f>
        <v>0</v>
      </c>
      <c r="AG159" s="29">
        <f t="shared" ref="AG159" si="1039">W159+AB159</f>
        <v>10</v>
      </c>
      <c r="AH159" s="57">
        <f t="shared" ref="AH159" si="1040">AG159/F159</f>
        <v>1.1534025374855825E-2</v>
      </c>
      <c r="AI159" s="37">
        <v>689</v>
      </c>
      <c r="AJ159" s="38">
        <f t="shared" ref="AJ159" si="1041">AI159/(AI159+AO159)</f>
        <v>0.79469434832756636</v>
      </c>
      <c r="AK159" s="39">
        <f t="shared" ref="AK159" si="1042">AQ159-AI159</f>
        <v>138</v>
      </c>
      <c r="AL159" s="40">
        <f t="shared" ref="AL159" si="1043">AK159/(AI159+AO159)</f>
        <v>0.15916955017301038</v>
      </c>
      <c r="AM159" s="41">
        <v>40</v>
      </c>
      <c r="AN159" s="42">
        <f t="shared" ref="AN159" si="1044">AM159/(AQ159+AM159)</f>
        <v>4.61361014994233E-2</v>
      </c>
      <c r="AO159" s="32">
        <v>178</v>
      </c>
      <c r="AP159" s="46">
        <f t="shared" ref="AP159" si="1045">AO159/(AO159+AI159)</f>
        <v>0.20530565167243367</v>
      </c>
      <c r="AQ159" s="29">
        <v>827</v>
      </c>
      <c r="AR159" s="43">
        <f t="shared" ref="AR159" si="1046">AQ159/(AQ159+AM159)</f>
        <v>0.95386389850057673</v>
      </c>
      <c r="AS159" s="32">
        <f t="shared" ref="AS159" si="1047">SUM(AQ148:AQ159)</f>
        <v>13172</v>
      </c>
      <c r="AT159" s="60" cm="1">
        <f t="array" ref="AT159">AS159/(SUM(AM148:AM159+AQ148:AQ159))</f>
        <v>0.94619639393721711</v>
      </c>
      <c r="AU159" s="52">
        <v>23</v>
      </c>
      <c r="AV159" s="51">
        <v>44</v>
      </c>
      <c r="AW159" s="53">
        <v>118</v>
      </c>
      <c r="AX159" s="16">
        <f>SUM(AU159:AW159)</f>
        <v>185</v>
      </c>
      <c r="AY159" s="16">
        <f t="shared" si="987"/>
        <v>682</v>
      </c>
      <c r="AZ159" s="17">
        <f t="shared" ref="AZ159" si="1048">AX159/(AY159+AX159)</f>
        <v>0.21337946943483277</v>
      </c>
      <c r="BA159" s="52">
        <f t="shared" ref="BA159" si="1049">SUM(AU148:AU159)</f>
        <v>220</v>
      </c>
      <c r="BB159" s="51">
        <f t="shared" ref="BB159" si="1050">SUM(AV148:AV159)</f>
        <v>1251</v>
      </c>
      <c r="BC159" s="53">
        <f t="shared" ref="BC159" si="1051">SUM(AW148:AW159)</f>
        <v>1566</v>
      </c>
      <c r="BD159" s="33">
        <f t="shared" ref="BD159" si="1052">SUM(AX148:AX159)</f>
        <v>3037</v>
      </c>
      <c r="BE159" s="61">
        <f t="shared" ref="BE159" si="1053">BD159/(SUM(AX148:AX159)+SUM(AY148:AY159))</f>
        <v>0.21815961497018893</v>
      </c>
      <c r="BF159" s="25">
        <v>134</v>
      </c>
      <c r="BG159" s="25">
        <v>0</v>
      </c>
      <c r="BH159" s="25">
        <v>8</v>
      </c>
      <c r="BI159" s="25">
        <v>4</v>
      </c>
      <c r="BJ159" s="25">
        <v>7</v>
      </c>
      <c r="BK159" s="171">
        <v>143</v>
      </c>
      <c r="BL159" s="172">
        <f t="shared" ref="BL159" si="1054">BK159/F159</f>
        <v>0.16493656286043828</v>
      </c>
      <c r="BM159" s="171">
        <f t="shared" si="1021"/>
        <v>2028</v>
      </c>
      <c r="BN159" s="172">
        <f t="shared" ref="BN159" si="1055">BM159/I159</f>
        <v>0.14567918971338267</v>
      </c>
    </row>
    <row r="160" spans="1:70" x14ac:dyDescent="0.2">
      <c r="A160" s="74">
        <v>45689</v>
      </c>
      <c r="B160" s="19">
        <v>353</v>
      </c>
      <c r="C160" s="22">
        <v>65</v>
      </c>
      <c r="D160" s="24">
        <v>632</v>
      </c>
      <c r="E160" s="26">
        <v>7</v>
      </c>
      <c r="F160" s="29">
        <f>SUM(B160:E160)</f>
        <v>1057</v>
      </c>
      <c r="G160" s="33">
        <f>SUM(C160:E160)</f>
        <v>704</v>
      </c>
      <c r="H160" s="34">
        <f>B160</f>
        <v>353</v>
      </c>
      <c r="I160" s="33">
        <f>SUM(F149:F160)</f>
        <v>13744</v>
      </c>
      <c r="J160" s="33">
        <f t="shared" ref="J160:K162" si="1056">SUM(G149:G160)</f>
        <v>9347</v>
      </c>
      <c r="K160" s="33">
        <f t="shared" si="1056"/>
        <v>4397</v>
      </c>
      <c r="L160" s="35">
        <f t="shared" ref="L160:N161" si="1057">I160/12</f>
        <v>1145.3333333333333</v>
      </c>
      <c r="M160" s="35">
        <f t="shared" si="1057"/>
        <v>778.91666666666663</v>
      </c>
      <c r="N160" s="36">
        <f t="shared" si="1057"/>
        <v>366.41666666666669</v>
      </c>
      <c r="O160" s="20">
        <f>B160/$F160</f>
        <v>0.33396404919583728</v>
      </c>
      <c r="P160" s="23">
        <f t="shared" ref="P160" si="1058">C160/$F160</f>
        <v>6.1494796594134343E-2</v>
      </c>
      <c r="Q160" s="15">
        <f>D160/$F160</f>
        <v>0.59791863765373698</v>
      </c>
      <c r="R160" s="27">
        <f t="shared" ref="R160" si="1059">E160/$F160</f>
        <v>6.6225165562913907E-3</v>
      </c>
      <c r="S160" s="18">
        <v>3</v>
      </c>
      <c r="T160" s="21">
        <v>0</v>
      </c>
      <c r="U160" s="14">
        <v>0</v>
      </c>
      <c r="V160" s="25">
        <v>0</v>
      </c>
      <c r="W160" s="31">
        <f t="shared" ref="W160" si="1060">SUM(S160:V160)</f>
        <v>3</v>
      </c>
      <c r="X160" s="18">
        <v>0</v>
      </c>
      <c r="Y160" s="21">
        <v>0</v>
      </c>
      <c r="Z160" s="14">
        <v>7</v>
      </c>
      <c r="AA160" s="25">
        <v>0</v>
      </c>
      <c r="AB160" s="31">
        <f t="shared" ref="AB160" si="1061">SUM(X160:AA160)</f>
        <v>7</v>
      </c>
      <c r="AC160" s="18">
        <f>S160+X160</f>
        <v>3</v>
      </c>
      <c r="AD160" s="21">
        <f t="shared" ref="AD160" si="1062">T160+Y160</f>
        <v>0</v>
      </c>
      <c r="AE160" s="14">
        <f>U160+Z160</f>
        <v>7</v>
      </c>
      <c r="AF160" s="25">
        <f t="shared" ref="AF160" si="1063">V160+AA160</f>
        <v>0</v>
      </c>
      <c r="AG160" s="29">
        <f t="shared" ref="AG160" si="1064">W160+AB160</f>
        <v>10</v>
      </c>
      <c r="AH160" s="57">
        <f>AG160/F160</f>
        <v>9.4607379375591296E-3</v>
      </c>
      <c r="AI160" s="37">
        <v>837</v>
      </c>
      <c r="AJ160" s="38">
        <f t="shared" ref="AJ160" si="1065">AI160/(AI160+AO160)</f>
        <v>0.79186376537369918</v>
      </c>
      <c r="AK160" s="39">
        <f>AQ160-AI160</f>
        <v>156</v>
      </c>
      <c r="AL160" s="40">
        <f t="shared" ref="AL160" si="1066">AK160/(AI160+AO160)</f>
        <v>0.14758751182592242</v>
      </c>
      <c r="AM160" s="41">
        <v>64</v>
      </c>
      <c r="AN160" s="42">
        <f t="shared" ref="AN160" si="1067">AM160/(AQ160+AM160)</f>
        <v>6.0548722800378429E-2</v>
      </c>
      <c r="AO160" s="32">
        <v>220</v>
      </c>
      <c r="AP160" s="46">
        <f t="shared" ref="AP160" si="1068">AO160/(AO160+AI160)</f>
        <v>0.20813623462630085</v>
      </c>
      <c r="AQ160" s="29">
        <v>993</v>
      </c>
      <c r="AR160" s="43">
        <f>AQ160/(AQ160+AM160)</f>
        <v>0.93945127719962152</v>
      </c>
      <c r="AS160" s="32">
        <f>SUM(AQ149:AQ160)</f>
        <v>13033</v>
      </c>
      <c r="AT160" s="60" cm="1">
        <f t="array" ref="AT160">AS160/(SUM(AM149:AM160+AQ149:AQ160))</f>
        <v>0.9482683352735739</v>
      </c>
      <c r="AU160" s="52">
        <v>11</v>
      </c>
      <c r="AV160" s="51">
        <v>46</v>
      </c>
      <c r="AW160" s="53">
        <v>197</v>
      </c>
      <c r="AX160" s="16">
        <f>SUM(AU160:AW160)</f>
        <v>254</v>
      </c>
      <c r="AY160" s="16">
        <f>F160-(AX160)</f>
        <v>803</v>
      </c>
      <c r="AZ160" s="17">
        <f>AX160/(AY160+AX160)</f>
        <v>0.24030274361400189</v>
      </c>
      <c r="BA160" s="52">
        <f t="shared" ref="BA160" si="1069">SUM(AU149:AU160)</f>
        <v>225</v>
      </c>
      <c r="BB160" s="51">
        <f t="shared" ref="BB160:BD161" si="1070">SUM(AV149:AV160)</f>
        <v>1247</v>
      </c>
      <c r="BC160" s="53">
        <f t="shared" si="1070"/>
        <v>1665</v>
      </c>
      <c r="BD160" s="33">
        <f t="shared" si="1070"/>
        <v>3137</v>
      </c>
      <c r="BE160" s="61">
        <f t="shared" ref="BE160" si="1071">BD160/(SUM(AX149:AX160)+SUM(AY149:AY160))</f>
        <v>0.22824505238649592</v>
      </c>
      <c r="BF160" s="25">
        <v>50</v>
      </c>
      <c r="BG160" s="25">
        <v>32</v>
      </c>
      <c r="BH160" s="25">
        <v>5</v>
      </c>
      <c r="BI160" s="25">
        <v>4</v>
      </c>
      <c r="BJ160" s="25">
        <v>13</v>
      </c>
      <c r="BK160" s="171">
        <v>67</v>
      </c>
      <c r="BL160" s="172">
        <f t="shared" ref="BL160" si="1072">BK160/F160</f>
        <v>6.3386944181646171E-2</v>
      </c>
      <c r="BM160" s="171">
        <f t="shared" si="1021"/>
        <v>1999</v>
      </c>
      <c r="BN160" s="172">
        <f>BM160/I160</f>
        <v>0.1454452852153667</v>
      </c>
    </row>
    <row r="161" spans="1:66" x14ac:dyDescent="0.2">
      <c r="A161" s="74">
        <v>45717</v>
      </c>
      <c r="B161" s="19">
        <v>447</v>
      </c>
      <c r="C161" s="22">
        <v>321</v>
      </c>
      <c r="D161" s="24">
        <v>767</v>
      </c>
      <c r="E161" s="26">
        <v>0</v>
      </c>
      <c r="F161" s="29">
        <f>SUM(B161:E161)</f>
        <v>1535</v>
      </c>
      <c r="G161" s="33">
        <f>SUM(C161:E161)</f>
        <v>1088</v>
      </c>
      <c r="H161" s="34">
        <f>B161</f>
        <v>447</v>
      </c>
      <c r="I161" s="33">
        <f>SUM(F150:F161)</f>
        <v>14020</v>
      </c>
      <c r="J161" s="33">
        <f t="shared" si="1056"/>
        <v>9516</v>
      </c>
      <c r="K161" s="33">
        <f t="shared" si="1056"/>
        <v>4504</v>
      </c>
      <c r="L161" s="35">
        <f t="shared" si="1057"/>
        <v>1168.3333333333333</v>
      </c>
      <c r="M161" s="35">
        <f t="shared" si="1057"/>
        <v>793</v>
      </c>
      <c r="N161" s="36">
        <f t="shared" si="1057"/>
        <v>375.33333333333331</v>
      </c>
      <c r="O161" s="20">
        <f>B161/$F161</f>
        <v>0.29120521172638436</v>
      </c>
      <c r="P161" s="23">
        <f t="shared" ref="P161" si="1073">C161/$F161</f>
        <v>0.20912052117263843</v>
      </c>
      <c r="Q161" s="15">
        <f>D161/$F161</f>
        <v>0.49967426710097718</v>
      </c>
      <c r="R161" s="27">
        <f t="shared" ref="R161" si="1074">E161/$F161</f>
        <v>0</v>
      </c>
      <c r="S161" s="18">
        <v>8</v>
      </c>
      <c r="T161" s="21">
        <v>0</v>
      </c>
      <c r="U161" s="14">
        <v>5</v>
      </c>
      <c r="V161" s="25">
        <v>0</v>
      </c>
      <c r="W161" s="31">
        <f t="shared" ref="W161" si="1075">SUM(S161:V161)</f>
        <v>13</v>
      </c>
      <c r="X161" s="18">
        <v>0</v>
      </c>
      <c r="Y161" s="21">
        <v>0</v>
      </c>
      <c r="Z161" s="14">
        <v>11</v>
      </c>
      <c r="AA161" s="25">
        <v>0</v>
      </c>
      <c r="AB161" s="31">
        <f t="shared" ref="AB161" si="1076">SUM(X161:AA161)</f>
        <v>11</v>
      </c>
      <c r="AC161" s="18">
        <f>S161+X161</f>
        <v>8</v>
      </c>
      <c r="AD161" s="21">
        <f t="shared" ref="AD161" si="1077">T161+Y161</f>
        <v>0</v>
      </c>
      <c r="AE161" s="14">
        <f>U161+Z161</f>
        <v>16</v>
      </c>
      <c r="AF161" s="25">
        <f t="shared" ref="AF161" si="1078">V161+AA161</f>
        <v>0</v>
      </c>
      <c r="AG161" s="29">
        <f t="shared" ref="AG161" si="1079">W161+AB161</f>
        <v>24</v>
      </c>
      <c r="AH161" s="57">
        <f>AG161/F161</f>
        <v>1.5635179153094463E-2</v>
      </c>
      <c r="AI161" s="37">
        <v>1247</v>
      </c>
      <c r="AJ161" s="38">
        <f t="shared" ref="AJ161" si="1080">AI161/(AI161+AO161)</f>
        <v>0.81237785016286646</v>
      </c>
      <c r="AK161" s="39">
        <f>AQ161-AI161</f>
        <v>213</v>
      </c>
      <c r="AL161" s="40">
        <f t="shared" ref="AL161" si="1081">AK161/(AI161+AO161)</f>
        <v>0.13876221498371336</v>
      </c>
      <c r="AM161" s="41">
        <v>75</v>
      </c>
      <c r="AN161" s="42">
        <f t="shared" ref="AN161" si="1082">AM161/(AQ161+AM161)</f>
        <v>4.8859934853420196E-2</v>
      </c>
      <c r="AO161" s="32">
        <v>288</v>
      </c>
      <c r="AP161" s="46">
        <f t="shared" ref="AP161" si="1083">AO161/(AO161+AI161)</f>
        <v>0.18762214983713354</v>
      </c>
      <c r="AQ161" s="29">
        <v>1460</v>
      </c>
      <c r="AR161" s="43">
        <f>AQ161/(AQ161+AM161)</f>
        <v>0.95114006514657978</v>
      </c>
      <c r="AS161" s="32">
        <f>SUM(AQ150:AQ161)</f>
        <v>13265</v>
      </c>
      <c r="AT161" s="60" cm="1">
        <f t="array" ref="AT161">AS161/(SUM(AM150:AM161+AQ150:AQ161))</f>
        <v>0.94614835948644793</v>
      </c>
      <c r="AU161" s="52">
        <v>83</v>
      </c>
      <c r="AV161" s="51">
        <v>226</v>
      </c>
      <c r="AW161" s="53">
        <v>140</v>
      </c>
      <c r="AX161" s="16">
        <f>SUM(AU161:AW161)</f>
        <v>449</v>
      </c>
      <c r="AY161" s="16">
        <f>F161-(AX161)</f>
        <v>1086</v>
      </c>
      <c r="AZ161" s="17">
        <f>AX161/(AY161+AX161)</f>
        <v>0.29250814332247554</v>
      </c>
      <c r="BA161" s="52">
        <f>SUM(AU150:AU161)</f>
        <v>295</v>
      </c>
      <c r="BB161" s="51">
        <f t="shared" si="1070"/>
        <v>1360</v>
      </c>
      <c r="BC161" s="53">
        <f t="shared" si="1070"/>
        <v>1686</v>
      </c>
      <c r="BD161" s="33">
        <f t="shared" si="1070"/>
        <v>3341</v>
      </c>
      <c r="BE161" s="61">
        <f t="shared" ref="BE161" si="1084">BD161/(SUM(AX150:AX161)+SUM(AY150:AY161))</f>
        <v>0.23830242510699001</v>
      </c>
      <c r="BF161" s="25">
        <v>115</v>
      </c>
      <c r="BG161" s="25">
        <v>61</v>
      </c>
      <c r="BH161" s="25">
        <v>16</v>
      </c>
      <c r="BI161" s="25">
        <v>18</v>
      </c>
      <c r="BJ161" s="25">
        <v>10</v>
      </c>
      <c r="BK161" s="171">
        <v>131</v>
      </c>
      <c r="BL161" s="172">
        <f t="shared" ref="BL161" si="1085">BK161/F161</f>
        <v>8.534201954397394E-2</v>
      </c>
      <c r="BM161" s="171">
        <f t="shared" si="1021"/>
        <v>1969</v>
      </c>
      <c r="BN161" s="172">
        <f>BM161/I161</f>
        <v>0.14044222539229673</v>
      </c>
    </row>
    <row r="162" spans="1:66" x14ac:dyDescent="0.2">
      <c r="A162" s="74">
        <v>45748</v>
      </c>
      <c r="B162" s="19">
        <v>333</v>
      </c>
      <c r="C162" s="22">
        <v>24</v>
      </c>
      <c r="D162" s="24">
        <v>624</v>
      </c>
      <c r="E162" s="26">
        <v>0</v>
      </c>
      <c r="F162" s="29">
        <f>SUM(B162:E162)</f>
        <v>981</v>
      </c>
      <c r="G162" s="33">
        <f>SUM(C162:E162)</f>
        <v>648</v>
      </c>
      <c r="H162" s="34">
        <f>B162</f>
        <v>333</v>
      </c>
      <c r="I162" s="33">
        <f>SUM(F151:F162)</f>
        <v>13719</v>
      </c>
      <c r="J162" s="33">
        <f t="shared" si="1056"/>
        <v>9279</v>
      </c>
      <c r="K162" s="33">
        <f t="shared" si="1056"/>
        <v>4440</v>
      </c>
      <c r="L162" s="35">
        <f t="shared" ref="L162:N163" si="1086">I162/12</f>
        <v>1143.25</v>
      </c>
      <c r="M162" s="35">
        <f t="shared" si="1086"/>
        <v>773.25</v>
      </c>
      <c r="N162" s="36">
        <f t="shared" si="1086"/>
        <v>370</v>
      </c>
      <c r="O162" s="20">
        <f>B162/$F162</f>
        <v>0.33944954128440369</v>
      </c>
      <c r="P162" s="23">
        <f>C162/$F162</f>
        <v>2.4464831804281346E-2</v>
      </c>
      <c r="Q162" s="15">
        <f>D162/$F162</f>
        <v>0.63608562691131498</v>
      </c>
      <c r="R162" s="27">
        <f>E162/$F162</f>
        <v>0</v>
      </c>
      <c r="S162" s="18">
        <v>0</v>
      </c>
      <c r="T162" s="21">
        <v>0</v>
      </c>
      <c r="U162" s="14">
        <v>23</v>
      </c>
      <c r="V162" s="25">
        <v>0</v>
      </c>
      <c r="W162" s="31">
        <f t="shared" ref="W162" si="1087">SUM(S162:V162)</f>
        <v>23</v>
      </c>
      <c r="X162" s="18">
        <v>0</v>
      </c>
      <c r="Y162" s="21">
        <v>0</v>
      </c>
      <c r="Z162" s="14">
        <v>5</v>
      </c>
      <c r="AA162" s="25">
        <v>0</v>
      </c>
      <c r="AB162" s="31">
        <f t="shared" ref="AB162" si="1088">SUM(X162:AA162)</f>
        <v>5</v>
      </c>
      <c r="AC162" s="18">
        <f>S162+X162</f>
        <v>0</v>
      </c>
      <c r="AD162" s="21">
        <f t="shared" ref="AD162" si="1089">T162+Y162</f>
        <v>0</v>
      </c>
      <c r="AE162" s="14">
        <f>U162+Z162</f>
        <v>28</v>
      </c>
      <c r="AF162" s="25">
        <f t="shared" ref="AF162" si="1090">V162+AA162</f>
        <v>0</v>
      </c>
      <c r="AG162" s="29">
        <f>W162+AB162</f>
        <v>28</v>
      </c>
      <c r="AH162" s="57">
        <f>AG162/F162</f>
        <v>2.8542303771661569E-2</v>
      </c>
      <c r="AI162" s="37">
        <v>816</v>
      </c>
      <c r="AJ162" s="38">
        <f t="shared" ref="AJ162" si="1091">AI162/(AI162+AO162)</f>
        <v>0.83180428134556572</v>
      </c>
      <c r="AK162" s="39">
        <f>AQ162-AI162</f>
        <v>94</v>
      </c>
      <c r="AL162" s="40">
        <f t="shared" ref="AL162" si="1092">AK162/(AI162+AO162)</f>
        <v>9.5820591233435268E-2</v>
      </c>
      <c r="AM162" s="41">
        <v>71</v>
      </c>
      <c r="AN162" s="42">
        <f t="shared" ref="AN162" si="1093">AM162/(AQ162+AM162)</f>
        <v>7.2375127420998983E-2</v>
      </c>
      <c r="AO162" s="32">
        <v>165</v>
      </c>
      <c r="AP162" s="46">
        <f t="shared" ref="AP162" si="1094">AO162/(AO162+AI162)</f>
        <v>0.16819571865443425</v>
      </c>
      <c r="AQ162" s="29">
        <v>910</v>
      </c>
      <c r="AR162" s="43">
        <f>AQ162/(AQ162+AM162)</f>
        <v>0.92762487257900106</v>
      </c>
      <c r="AS162" s="32">
        <f>SUM(AQ151:AQ162)</f>
        <v>12952</v>
      </c>
      <c r="AT162" s="60" cm="1">
        <f t="array" ref="AT162">AS162/(SUM(AM151:AM162+AQ151:AQ162))</f>
        <v>0.94409213499526201</v>
      </c>
      <c r="AU162" s="52">
        <v>13</v>
      </c>
      <c r="AV162" s="51">
        <v>69</v>
      </c>
      <c r="AW162" s="53">
        <v>117</v>
      </c>
      <c r="AX162" s="16">
        <f>SUM(AU162:AW162)</f>
        <v>199</v>
      </c>
      <c r="AY162" s="16">
        <f>F162-(AX162)</f>
        <v>782</v>
      </c>
      <c r="AZ162" s="17">
        <f>AX162/(AY162+AX162)</f>
        <v>0.20285423037716616</v>
      </c>
      <c r="BA162" s="52">
        <f>SUM(AU151:AU162)</f>
        <v>282</v>
      </c>
      <c r="BB162" s="51">
        <f t="shared" ref="BB162:BD163" si="1095">SUM(AV151:AV162)</f>
        <v>1258</v>
      </c>
      <c r="BC162" s="53">
        <f t="shared" si="1095"/>
        <v>1740</v>
      </c>
      <c r="BD162" s="33">
        <f t="shared" si="1095"/>
        <v>3280</v>
      </c>
      <c r="BE162" s="61">
        <f>BD162/(SUM(AX151:AX162)+SUM(AY151:AY162))</f>
        <v>0.23908448137619359</v>
      </c>
      <c r="BF162" s="25">
        <v>93</v>
      </c>
      <c r="BG162" s="25">
        <v>45</v>
      </c>
      <c r="BH162" s="25">
        <v>1</v>
      </c>
      <c r="BI162" s="25">
        <v>6</v>
      </c>
      <c r="BJ162" s="25">
        <v>6</v>
      </c>
      <c r="BK162" s="171">
        <v>108</v>
      </c>
      <c r="BL162" s="172">
        <f>BK162/F162</f>
        <v>0.11009174311926606</v>
      </c>
      <c r="BM162" s="171">
        <f t="shared" si="1021"/>
        <v>1931</v>
      </c>
      <c r="BN162" s="172">
        <f>BM162/I162</f>
        <v>0.14075369924921641</v>
      </c>
    </row>
    <row r="163" spans="1:66" x14ac:dyDescent="0.2">
      <c r="A163" s="74">
        <v>45778</v>
      </c>
      <c r="B163" s="19">
        <v>426</v>
      </c>
      <c r="C163" s="22">
        <v>94</v>
      </c>
      <c r="D163" s="24">
        <v>786</v>
      </c>
      <c r="E163" s="26">
        <v>86</v>
      </c>
      <c r="F163" s="29">
        <f>SUM(B163:E163)</f>
        <v>1392</v>
      </c>
      <c r="G163" s="33">
        <f>SUM(C163:E163)</f>
        <v>966</v>
      </c>
      <c r="H163" s="34">
        <f>B163</f>
        <v>426</v>
      </c>
      <c r="I163" s="33">
        <f>SUM(F152:F163)</f>
        <v>13835</v>
      </c>
      <c r="J163" s="33">
        <f>SUM(G152:G163)</f>
        <v>9399</v>
      </c>
      <c r="K163" s="33">
        <f>SUM(H152:H163)</f>
        <v>4436</v>
      </c>
      <c r="L163" s="35">
        <f t="shared" si="1086"/>
        <v>1152.9166666666667</v>
      </c>
      <c r="M163" s="35">
        <f t="shared" si="1086"/>
        <v>783.25</v>
      </c>
      <c r="N163" s="36">
        <f t="shared" si="1086"/>
        <v>369.66666666666669</v>
      </c>
      <c r="O163" s="20">
        <f>B163/$F163</f>
        <v>0.30603448275862066</v>
      </c>
      <c r="P163" s="23">
        <f>C163/$F163</f>
        <v>6.7528735632183909E-2</v>
      </c>
      <c r="Q163" s="15">
        <f>D163/$F163</f>
        <v>0.56465517241379315</v>
      </c>
      <c r="R163" s="27">
        <f>E163/$F163</f>
        <v>6.17816091954023E-2</v>
      </c>
      <c r="S163" s="18">
        <v>0</v>
      </c>
      <c r="T163" s="21">
        <v>0</v>
      </c>
      <c r="U163" s="14">
        <v>9</v>
      </c>
      <c r="V163" s="25">
        <v>0</v>
      </c>
      <c r="W163" s="31">
        <f t="shared" ref="W163" si="1096">SUM(S163:V163)</f>
        <v>9</v>
      </c>
      <c r="X163" s="18">
        <v>0</v>
      </c>
      <c r="Y163" s="21">
        <v>0</v>
      </c>
      <c r="Z163" s="14">
        <v>25</v>
      </c>
      <c r="AA163" s="25">
        <v>0</v>
      </c>
      <c r="AB163" s="31">
        <f t="shared" ref="AB163" si="1097">SUM(X163:AA163)</f>
        <v>25</v>
      </c>
      <c r="AC163" s="18">
        <f>S163+X163</f>
        <v>0</v>
      </c>
      <c r="AD163" s="21">
        <f t="shared" ref="AD163" si="1098">T163+Y163</f>
        <v>0</v>
      </c>
      <c r="AE163" s="14">
        <f>U163+Z163</f>
        <v>34</v>
      </c>
      <c r="AF163" s="25">
        <f t="shared" ref="AF163" si="1099">V163+AA163</f>
        <v>0</v>
      </c>
      <c r="AG163" s="29">
        <f>W163+AB163</f>
        <v>34</v>
      </c>
      <c r="AH163" s="57">
        <f>AG163/F163</f>
        <v>2.442528735632184E-2</v>
      </c>
      <c r="AI163" s="37">
        <v>1063</v>
      </c>
      <c r="AJ163" s="38">
        <f t="shared" ref="AJ163" si="1100">AI163/(AI163+AO163)</f>
        <v>0.76364942528735635</v>
      </c>
      <c r="AK163" s="39">
        <f>AQ163-AI163</f>
        <v>249</v>
      </c>
      <c r="AL163" s="40">
        <f t="shared" ref="AL163" si="1101">AK163/(AI163+AO163)</f>
        <v>0.1788793103448276</v>
      </c>
      <c r="AM163" s="41">
        <v>80</v>
      </c>
      <c r="AN163" s="42">
        <f t="shared" ref="AN163" si="1102">AM163/(AQ163+AM163)</f>
        <v>5.7471264367816091E-2</v>
      </c>
      <c r="AO163" s="32">
        <v>329</v>
      </c>
      <c r="AP163" s="46">
        <f t="shared" ref="AP163" si="1103">AO163/(AO163+AI163)</f>
        <v>0.23635057471264367</v>
      </c>
      <c r="AQ163" s="29">
        <v>1312</v>
      </c>
      <c r="AR163" s="43">
        <f>AQ163/(AQ163+AM163)</f>
        <v>0.94252873563218387</v>
      </c>
      <c r="AS163" s="32">
        <f>SUM(AQ152:AQ163)</f>
        <v>13080</v>
      </c>
      <c r="AT163" s="60" cm="1">
        <f t="array" ref="AT163">AS163/(SUM(AM152:AM163+AQ152:AQ163))</f>
        <v>0.94542826165522231</v>
      </c>
      <c r="AU163" s="52">
        <v>21</v>
      </c>
      <c r="AV163" s="51">
        <v>185</v>
      </c>
      <c r="AW163" s="53">
        <v>209</v>
      </c>
      <c r="AX163" s="16">
        <f>SUM(AU163:AW163)</f>
        <v>415</v>
      </c>
      <c r="AY163" s="16">
        <f>F163-(AX163)</f>
        <v>977</v>
      </c>
      <c r="AZ163" s="17">
        <f>AX163/(AY163+AX163)</f>
        <v>0.29813218390804597</v>
      </c>
      <c r="BA163" s="52">
        <f>SUM(AU152:AU163)</f>
        <v>285</v>
      </c>
      <c r="BB163" s="51">
        <f t="shared" si="1095"/>
        <v>1351</v>
      </c>
      <c r="BC163" s="53">
        <f t="shared" si="1095"/>
        <v>1807</v>
      </c>
      <c r="BD163" s="33">
        <f t="shared" si="1095"/>
        <v>3443</v>
      </c>
      <c r="BE163" s="61">
        <f>BD163/(SUM(AX152:AX163)+SUM(AY152:AY163))</f>
        <v>0.24886158294181424</v>
      </c>
      <c r="BF163" s="25">
        <v>176</v>
      </c>
      <c r="BG163" s="25">
        <v>74</v>
      </c>
      <c r="BH163" s="25">
        <v>63</v>
      </c>
      <c r="BI163" s="25">
        <v>75</v>
      </c>
      <c r="BJ163" s="25">
        <v>21</v>
      </c>
      <c r="BK163" s="171">
        <v>196</v>
      </c>
      <c r="BL163" s="172">
        <f>BK163/F163</f>
        <v>0.14080459770114942</v>
      </c>
      <c r="BM163" s="171">
        <f t="shared" si="1021"/>
        <v>2031</v>
      </c>
      <c r="BN163" s="172">
        <f>BM163/I163</f>
        <v>0.14680159016985905</v>
      </c>
    </row>
  </sheetData>
  <mergeCells count="10">
    <mergeCell ref="B1:H1"/>
    <mergeCell ref="O1:R1"/>
    <mergeCell ref="AC1:AH1"/>
    <mergeCell ref="I1:N1"/>
    <mergeCell ref="AI1:AT1"/>
    <mergeCell ref="BF1:BL1"/>
    <mergeCell ref="AU1:BE1"/>
    <mergeCell ref="S1:W1"/>
    <mergeCell ref="X1:AB1"/>
    <mergeCell ref="BO143:BR149"/>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50"/>
  <sheetViews>
    <sheetView zoomScaleNormal="100" workbookViewId="0">
      <pane ySplit="1" topLeftCell="A119" activePane="bottomLeft" state="frozen"/>
      <selection pane="bottomLeft" activeCell="A150" sqref="A150"/>
    </sheetView>
  </sheetViews>
  <sheetFormatPr defaultRowHeight="12.75" x14ac:dyDescent="0.2"/>
  <cols>
    <col min="1" max="1" width="10.7109375" style="4" customWidth="1"/>
    <col min="2" max="21" width="11.7109375" customWidth="1"/>
    <col min="22" max="22" width="11.7109375" style="4" customWidth="1"/>
    <col min="23" max="23" width="11.7109375" customWidth="1"/>
  </cols>
  <sheetData>
    <row r="1" spans="1:23" ht="39.75" customHeight="1" thickBot="1" x14ac:dyDescent="0.2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2">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2">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2">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2">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2">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2">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2">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2">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2">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2">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2">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2">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2">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2">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2">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2">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2">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2">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2">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2">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2">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2">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2">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2">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2">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2">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2">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2">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2">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2">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2">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2">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2">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2">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2">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2">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2">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2">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2">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2">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2">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2">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2">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2">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2">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2">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2">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2">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2">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2">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2">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2">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2">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2">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2">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2">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2">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2">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2">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2">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2">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2">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2">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2">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2">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2">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2">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2">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2">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2">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2">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2">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2">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2">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2">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2">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2">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2">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2">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2">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2">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2">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2">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2">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2">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2">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2">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2">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2">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2">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2">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2">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2">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2">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2">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2">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2">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2">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2">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2">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2">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2">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2">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2">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2">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2">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2">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2">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2">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2">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2">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2">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2">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2">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2">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2">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2">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2">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2">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2">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2">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2">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2">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2">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2">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2">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2">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2">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2">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2">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2">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2">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2">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2">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2">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2">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2">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2">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2">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2">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2">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2">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2">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2">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ht="12.6" customHeight="1" x14ac:dyDescent="0.2">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SUM(B146:V146)</f>
        <v>867</v>
      </c>
    </row>
    <row r="147" spans="1:23" ht="12.6" customHeight="1" x14ac:dyDescent="0.2">
      <c r="A147" s="72">
        <v>45689</v>
      </c>
      <c r="B147" s="2">
        <v>24</v>
      </c>
      <c r="C147" s="2">
        <v>21</v>
      </c>
      <c r="D147" s="2">
        <v>112</v>
      </c>
      <c r="E147" s="2">
        <v>0</v>
      </c>
      <c r="F147" s="2">
        <v>93</v>
      </c>
      <c r="G147" s="2">
        <v>47</v>
      </c>
      <c r="H147" s="2">
        <v>193</v>
      </c>
      <c r="I147" s="2">
        <v>69</v>
      </c>
      <c r="J147" s="2">
        <v>51</v>
      </c>
      <c r="K147" s="2">
        <v>56</v>
      </c>
      <c r="L147" s="2">
        <v>49</v>
      </c>
      <c r="M147" s="2">
        <v>86</v>
      </c>
      <c r="N147" s="2">
        <v>50</v>
      </c>
      <c r="O147" s="2">
        <v>61</v>
      </c>
      <c r="P147" s="2">
        <v>16</v>
      </c>
      <c r="Q147" s="2">
        <v>55</v>
      </c>
      <c r="R147" s="2">
        <v>22</v>
      </c>
      <c r="S147" s="2">
        <v>0</v>
      </c>
      <c r="T147" s="2">
        <v>20</v>
      </c>
      <c r="U147" s="2">
        <v>4</v>
      </c>
      <c r="V147" s="2">
        <v>28</v>
      </c>
      <c r="W147" s="179">
        <f>SUM(B147:V147)</f>
        <v>1057</v>
      </c>
    </row>
    <row r="148" spans="1:23" ht="12.6" customHeight="1" x14ac:dyDescent="0.2">
      <c r="A148" s="72">
        <v>45717</v>
      </c>
      <c r="B148" s="2">
        <v>69</v>
      </c>
      <c r="C148" s="2">
        <v>37</v>
      </c>
      <c r="D148" s="2">
        <v>134</v>
      </c>
      <c r="E148" s="2">
        <v>1</v>
      </c>
      <c r="F148" s="2">
        <v>106</v>
      </c>
      <c r="G148" s="2">
        <v>111</v>
      </c>
      <c r="H148" s="2">
        <v>100</v>
      </c>
      <c r="I148" s="2">
        <v>127</v>
      </c>
      <c r="J148" s="2">
        <v>111</v>
      </c>
      <c r="K148" s="2">
        <v>73</v>
      </c>
      <c r="L148" s="2">
        <v>226</v>
      </c>
      <c r="M148" s="2">
        <v>27</v>
      </c>
      <c r="N148" s="2">
        <v>52</v>
      </c>
      <c r="O148" s="2">
        <v>63</v>
      </c>
      <c r="P148" s="2">
        <v>33</v>
      </c>
      <c r="Q148" s="2">
        <v>75</v>
      </c>
      <c r="R148" s="2">
        <v>30</v>
      </c>
      <c r="S148" s="2">
        <v>3</v>
      </c>
      <c r="T148" s="2">
        <v>6</v>
      </c>
      <c r="U148" s="2">
        <v>72</v>
      </c>
      <c r="V148" s="2">
        <v>79</v>
      </c>
      <c r="W148" s="179">
        <f>SUM(B148:V148)</f>
        <v>1535</v>
      </c>
    </row>
    <row r="149" spans="1:23" ht="11.45" customHeight="1" x14ac:dyDescent="0.2">
      <c r="A149" s="72">
        <v>45748</v>
      </c>
      <c r="B149" s="2">
        <v>21</v>
      </c>
      <c r="C149" s="2">
        <v>31</v>
      </c>
      <c r="D149" s="2">
        <v>77</v>
      </c>
      <c r="E149" s="2">
        <v>0</v>
      </c>
      <c r="F149" s="2">
        <v>82</v>
      </c>
      <c r="G149" s="2">
        <v>66</v>
      </c>
      <c r="H149" s="2">
        <v>89</v>
      </c>
      <c r="I149" s="2">
        <v>46</v>
      </c>
      <c r="J149" s="2">
        <v>58</v>
      </c>
      <c r="K149" s="2">
        <v>73</v>
      </c>
      <c r="L149" s="2">
        <v>63</v>
      </c>
      <c r="M149" s="2">
        <v>41</v>
      </c>
      <c r="N149" s="2">
        <v>64</v>
      </c>
      <c r="O149" s="2">
        <v>58</v>
      </c>
      <c r="P149" s="2">
        <v>49</v>
      </c>
      <c r="Q149" s="2">
        <v>42</v>
      </c>
      <c r="R149" s="2">
        <v>24</v>
      </c>
      <c r="S149" s="2">
        <v>6</v>
      </c>
      <c r="T149" s="2">
        <v>10</v>
      </c>
      <c r="U149" s="2">
        <v>2</v>
      </c>
      <c r="V149" s="2">
        <v>79</v>
      </c>
      <c r="W149" s="179">
        <f>SUM(B149:V149)</f>
        <v>981</v>
      </c>
    </row>
    <row r="150" spans="1:23" ht="11.45" customHeight="1" x14ac:dyDescent="0.2">
      <c r="A150" s="72">
        <v>45778</v>
      </c>
      <c r="B150" s="2">
        <v>34</v>
      </c>
      <c r="C150" s="2">
        <v>28</v>
      </c>
      <c r="D150" s="2">
        <v>122</v>
      </c>
      <c r="E150" s="2">
        <v>1</v>
      </c>
      <c r="F150" s="2">
        <v>171</v>
      </c>
      <c r="G150" s="2">
        <v>140</v>
      </c>
      <c r="H150" s="2">
        <v>80</v>
      </c>
      <c r="I150" s="2">
        <v>35</v>
      </c>
      <c r="J150" s="2">
        <v>23</v>
      </c>
      <c r="K150" s="2">
        <v>57</v>
      </c>
      <c r="L150" s="2">
        <v>144</v>
      </c>
      <c r="M150" s="2">
        <v>89</v>
      </c>
      <c r="N150" s="2">
        <v>60</v>
      </c>
      <c r="O150" s="2">
        <v>88</v>
      </c>
      <c r="P150" s="2">
        <v>34</v>
      </c>
      <c r="Q150" s="2">
        <v>63</v>
      </c>
      <c r="R150" s="2">
        <v>83</v>
      </c>
      <c r="S150" s="2">
        <v>4</v>
      </c>
      <c r="T150" s="2">
        <v>86</v>
      </c>
      <c r="U150" s="2">
        <v>12</v>
      </c>
      <c r="V150" s="2">
        <v>38</v>
      </c>
      <c r="W150" s="179">
        <f>SUM(B150:V150)</f>
        <v>1392</v>
      </c>
    </row>
  </sheetData>
  <conditionalFormatting sqref="B2:B150">
    <cfRule type="colorScale" priority="45">
      <colorScale>
        <cfvo type="min"/>
        <cfvo type="max"/>
        <color rgb="FFFCFCFF"/>
        <color rgb="FF63BE7B"/>
      </colorScale>
    </cfRule>
  </conditionalFormatting>
  <conditionalFormatting sqref="C2:C150">
    <cfRule type="colorScale" priority="44">
      <colorScale>
        <cfvo type="min"/>
        <cfvo type="max"/>
        <color rgb="FFFCFCFF"/>
        <color rgb="FF63BE7B"/>
      </colorScale>
    </cfRule>
  </conditionalFormatting>
  <conditionalFormatting sqref="D2:D140 D141:V142 D143:D150">
    <cfRule type="colorScale" priority="43">
      <colorScale>
        <cfvo type="min"/>
        <cfvo type="max"/>
        <color rgb="FFFCFCFF"/>
        <color rgb="FF63BE7B"/>
      </colorScale>
    </cfRule>
  </conditionalFormatting>
  <conditionalFormatting sqref="E2:E140 E143:E150">
    <cfRule type="colorScale" priority="42">
      <colorScale>
        <cfvo type="min"/>
        <cfvo type="max"/>
        <color rgb="FFFCFCFF"/>
        <color rgb="FF63BE7B"/>
      </colorScale>
    </cfRule>
  </conditionalFormatting>
  <conditionalFormatting sqref="F2:F140 F143:F150">
    <cfRule type="colorScale" priority="41">
      <colorScale>
        <cfvo type="min"/>
        <cfvo type="max"/>
        <color rgb="FFFCFCFF"/>
        <color rgb="FF63BE7B"/>
      </colorScale>
    </cfRule>
  </conditionalFormatting>
  <conditionalFormatting sqref="G2:G140 G143:G150">
    <cfRule type="colorScale" priority="40">
      <colorScale>
        <cfvo type="min"/>
        <cfvo type="max"/>
        <color rgb="FFFCFCFF"/>
        <color rgb="FF63BE7B"/>
      </colorScale>
    </cfRule>
  </conditionalFormatting>
  <conditionalFormatting sqref="H2:H140 H143:H150">
    <cfRule type="colorScale" priority="39">
      <colorScale>
        <cfvo type="min"/>
        <cfvo type="max"/>
        <color rgb="FFFCFCFF"/>
        <color rgb="FF63BE7B"/>
      </colorScale>
    </cfRule>
  </conditionalFormatting>
  <conditionalFormatting sqref="I2:I140 I143:I150">
    <cfRule type="colorScale" priority="38">
      <colorScale>
        <cfvo type="min"/>
        <cfvo type="max"/>
        <color rgb="FFFCFCFF"/>
        <color rgb="FF63BE7B"/>
      </colorScale>
    </cfRule>
  </conditionalFormatting>
  <conditionalFormatting sqref="J2:J140 J143:J150">
    <cfRule type="colorScale" priority="37">
      <colorScale>
        <cfvo type="min"/>
        <cfvo type="max"/>
        <color rgb="FFFCFCFF"/>
        <color rgb="FF63BE7B"/>
      </colorScale>
    </cfRule>
  </conditionalFormatting>
  <conditionalFormatting sqref="K2:K140 K143:K150">
    <cfRule type="colorScale" priority="36">
      <colorScale>
        <cfvo type="min"/>
        <cfvo type="max"/>
        <color rgb="FFFCFCFF"/>
        <color rgb="FF63BE7B"/>
      </colorScale>
    </cfRule>
  </conditionalFormatting>
  <conditionalFormatting sqref="L2:L140 L143:L150">
    <cfRule type="colorScale" priority="35">
      <colorScale>
        <cfvo type="min"/>
        <cfvo type="max"/>
        <color rgb="FFFCFCFF"/>
        <color rgb="FF63BE7B"/>
      </colorScale>
    </cfRule>
  </conditionalFormatting>
  <conditionalFormatting sqref="M2:M140 M143:M150">
    <cfRule type="colorScale" priority="34">
      <colorScale>
        <cfvo type="min"/>
        <cfvo type="max"/>
        <color rgb="FFFCFCFF"/>
        <color rgb="FF63BE7B"/>
      </colorScale>
    </cfRule>
  </conditionalFormatting>
  <conditionalFormatting sqref="N2:N140 N143:N150">
    <cfRule type="colorScale" priority="33">
      <colorScale>
        <cfvo type="min"/>
        <cfvo type="max"/>
        <color rgb="FFFCFCFF"/>
        <color rgb="FF63BE7B"/>
      </colorScale>
    </cfRule>
  </conditionalFormatting>
  <conditionalFormatting sqref="O2:O140 O143:O150">
    <cfRule type="colorScale" priority="32">
      <colorScale>
        <cfvo type="min"/>
        <cfvo type="max"/>
        <color rgb="FFFCFCFF"/>
        <color rgb="FF63BE7B"/>
      </colorScale>
    </cfRule>
  </conditionalFormatting>
  <conditionalFormatting sqref="P2:P140 P143:P150">
    <cfRule type="colorScale" priority="31">
      <colorScale>
        <cfvo type="min"/>
        <cfvo type="max"/>
        <color rgb="FFFCFCFF"/>
        <color rgb="FF63BE7B"/>
      </colorScale>
    </cfRule>
  </conditionalFormatting>
  <conditionalFormatting sqref="Q2:Q140 Q143:Q150">
    <cfRule type="colorScale" priority="30">
      <colorScale>
        <cfvo type="min"/>
        <cfvo type="max"/>
        <color rgb="FFFCFCFF"/>
        <color rgb="FF63BE7B"/>
      </colorScale>
    </cfRule>
  </conditionalFormatting>
  <conditionalFormatting sqref="R2:R140 R143:R150">
    <cfRule type="colorScale" priority="29">
      <colorScale>
        <cfvo type="min"/>
        <cfvo type="max"/>
        <color rgb="FFFCFCFF"/>
        <color rgb="FF63BE7B"/>
      </colorScale>
    </cfRule>
  </conditionalFormatting>
  <conditionalFormatting sqref="S2:S140 S143:S150">
    <cfRule type="colorScale" priority="28">
      <colorScale>
        <cfvo type="min"/>
        <cfvo type="max"/>
        <color rgb="FFFCFCFF"/>
        <color rgb="FF63BE7B"/>
      </colorScale>
    </cfRule>
  </conditionalFormatting>
  <conditionalFormatting sqref="T2:T140 T143:T150">
    <cfRule type="colorScale" priority="27">
      <colorScale>
        <cfvo type="min"/>
        <cfvo type="max"/>
        <color rgb="FFFCFCFF"/>
        <color rgb="FF63BE7B"/>
      </colorScale>
    </cfRule>
  </conditionalFormatting>
  <conditionalFormatting sqref="U2:U140 U143:U150">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50">
    <cfRule type="colorScale" priority="1">
      <colorScale>
        <cfvo type="min"/>
        <cfvo type="max"/>
        <color rgb="FFFCFCFF"/>
        <color rgb="FF63BE7B"/>
      </colorScale>
    </cfRule>
  </conditionalFormatting>
  <conditionalFormatting sqref="W2:W150">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50"/>
  <sheetViews>
    <sheetView zoomScaleNormal="100" workbookViewId="0">
      <pane ySplit="1" topLeftCell="A117" activePane="bottomLeft" state="frozen"/>
      <selection pane="bottomLeft" activeCell="A150" sqref="A150"/>
    </sheetView>
  </sheetViews>
  <sheetFormatPr defaultRowHeight="12.75" x14ac:dyDescent="0.2"/>
  <cols>
    <col min="1" max="1" width="10.7109375" style="76" customWidth="1"/>
    <col min="2" max="4" width="11.7109375" customWidth="1"/>
    <col min="5" max="5" width="11.7109375" style="4" customWidth="1"/>
    <col min="6" max="9" width="11.7109375" customWidth="1"/>
    <col min="10" max="10" width="4.85546875" customWidth="1"/>
    <col min="11" max="11" width="6" bestFit="1" customWidth="1"/>
  </cols>
  <sheetData>
    <row r="1" spans="1:9" ht="48" x14ac:dyDescent="0.2">
      <c r="A1" s="77" t="s">
        <v>0</v>
      </c>
      <c r="B1" s="7" t="s">
        <v>68</v>
      </c>
      <c r="C1" s="7" t="s">
        <v>69</v>
      </c>
      <c r="D1" s="7" t="s">
        <v>70</v>
      </c>
      <c r="E1" s="81" t="s">
        <v>71</v>
      </c>
      <c r="F1" s="7" t="s">
        <v>72</v>
      </c>
      <c r="G1" s="7" t="s">
        <v>125</v>
      </c>
      <c r="H1" s="7" t="s">
        <v>126</v>
      </c>
      <c r="I1" s="7" t="s">
        <v>73</v>
      </c>
    </row>
    <row r="2" spans="1:9" x14ac:dyDescent="0.2">
      <c r="A2" s="139">
        <v>41275</v>
      </c>
      <c r="B2" s="140">
        <v>199</v>
      </c>
      <c r="C2" s="141" t="s">
        <v>13</v>
      </c>
      <c r="D2" s="141" t="s">
        <v>13</v>
      </c>
      <c r="E2" s="142" t="s">
        <v>13</v>
      </c>
      <c r="F2" s="144" t="s">
        <v>13</v>
      </c>
      <c r="G2" s="12" t="s">
        <v>13</v>
      </c>
      <c r="H2" s="14" t="s">
        <v>13</v>
      </c>
      <c r="I2" s="97" t="s">
        <v>13</v>
      </c>
    </row>
    <row r="3" spans="1:9" x14ac:dyDescent="0.2">
      <c r="A3" s="139">
        <v>41306</v>
      </c>
      <c r="B3" s="140">
        <v>243</v>
      </c>
      <c r="C3" s="141" t="s">
        <v>13</v>
      </c>
      <c r="D3" s="141" t="s">
        <v>13</v>
      </c>
      <c r="E3" s="142" t="s">
        <v>13</v>
      </c>
      <c r="F3" s="144" t="s">
        <v>13</v>
      </c>
      <c r="G3" s="12" t="s">
        <v>13</v>
      </c>
      <c r="H3" s="14" t="s">
        <v>13</v>
      </c>
      <c r="I3" s="97" t="s">
        <v>13</v>
      </c>
    </row>
    <row r="4" spans="1:9" x14ac:dyDescent="0.2">
      <c r="A4" s="139">
        <v>41334</v>
      </c>
      <c r="B4" s="140">
        <v>268</v>
      </c>
      <c r="C4" s="141" t="s">
        <v>13</v>
      </c>
      <c r="D4" s="141" t="s">
        <v>13</v>
      </c>
      <c r="E4" s="142" t="s">
        <v>13</v>
      </c>
      <c r="F4" s="144" t="s">
        <v>13</v>
      </c>
      <c r="G4" s="12" t="s">
        <v>13</v>
      </c>
      <c r="H4" s="14" t="s">
        <v>13</v>
      </c>
      <c r="I4" s="97" t="s">
        <v>13</v>
      </c>
    </row>
    <row r="5" spans="1:9" x14ac:dyDescent="0.2">
      <c r="A5" s="139">
        <v>41365</v>
      </c>
      <c r="B5" s="140">
        <v>303</v>
      </c>
      <c r="C5" s="141" t="s">
        <v>13</v>
      </c>
      <c r="D5" s="141" t="s">
        <v>13</v>
      </c>
      <c r="E5" s="142" t="s">
        <v>13</v>
      </c>
      <c r="F5" s="144" t="s">
        <v>13</v>
      </c>
      <c r="G5" s="12" t="s">
        <v>13</v>
      </c>
      <c r="H5" s="14" t="s">
        <v>13</v>
      </c>
      <c r="I5" s="97" t="s">
        <v>13</v>
      </c>
    </row>
    <row r="6" spans="1:9" x14ac:dyDescent="0.2">
      <c r="A6" s="139">
        <v>41395</v>
      </c>
      <c r="B6" s="140">
        <v>322</v>
      </c>
      <c r="C6" s="141" t="s">
        <v>13</v>
      </c>
      <c r="D6" s="141" t="s">
        <v>13</v>
      </c>
      <c r="E6" s="142" t="s">
        <v>13</v>
      </c>
      <c r="F6" s="144" t="s">
        <v>13</v>
      </c>
      <c r="G6" s="12" t="s">
        <v>13</v>
      </c>
      <c r="H6" s="14" t="s">
        <v>13</v>
      </c>
      <c r="I6" s="97" t="s">
        <v>13</v>
      </c>
    </row>
    <row r="7" spans="1:9" x14ac:dyDescent="0.2">
      <c r="A7" s="139">
        <v>41426</v>
      </c>
      <c r="B7" s="140">
        <v>296</v>
      </c>
      <c r="C7" s="141" t="s">
        <v>13</v>
      </c>
      <c r="D7" s="141" t="s">
        <v>13</v>
      </c>
      <c r="E7" s="142" t="s">
        <v>13</v>
      </c>
      <c r="F7" s="144" t="s">
        <v>13</v>
      </c>
      <c r="G7" s="12" t="s">
        <v>13</v>
      </c>
      <c r="H7" s="14" t="s">
        <v>13</v>
      </c>
      <c r="I7" s="97" t="s">
        <v>13</v>
      </c>
    </row>
    <row r="8" spans="1:9" x14ac:dyDescent="0.2">
      <c r="A8" s="139">
        <v>41456</v>
      </c>
      <c r="B8" s="140">
        <v>361</v>
      </c>
      <c r="C8" s="141" t="s">
        <v>13</v>
      </c>
      <c r="D8" s="141" t="s">
        <v>13</v>
      </c>
      <c r="E8" s="142" t="s">
        <v>13</v>
      </c>
      <c r="F8" s="144" t="s">
        <v>13</v>
      </c>
      <c r="G8" s="12" t="s">
        <v>13</v>
      </c>
      <c r="H8" s="14" t="s">
        <v>13</v>
      </c>
      <c r="I8" s="97" t="s">
        <v>13</v>
      </c>
    </row>
    <row r="9" spans="1:9" x14ac:dyDescent="0.2">
      <c r="A9" s="139">
        <v>41487</v>
      </c>
      <c r="B9" s="140">
        <v>297</v>
      </c>
      <c r="C9" s="141" t="s">
        <v>13</v>
      </c>
      <c r="D9" s="141" t="s">
        <v>13</v>
      </c>
      <c r="E9" s="142" t="s">
        <v>13</v>
      </c>
      <c r="F9" s="144" t="s">
        <v>13</v>
      </c>
      <c r="G9" s="12" t="s">
        <v>13</v>
      </c>
      <c r="H9" s="14" t="s">
        <v>13</v>
      </c>
      <c r="I9" s="97" t="s">
        <v>13</v>
      </c>
    </row>
    <row r="10" spans="1:9" x14ac:dyDescent="0.2">
      <c r="A10" s="139">
        <v>41518</v>
      </c>
      <c r="B10" s="140">
        <v>341</v>
      </c>
      <c r="C10" s="141" t="s">
        <v>13</v>
      </c>
      <c r="D10" s="141" t="s">
        <v>13</v>
      </c>
      <c r="E10" s="142" t="s">
        <v>13</v>
      </c>
      <c r="F10" s="144" t="s">
        <v>13</v>
      </c>
      <c r="G10" s="12" t="s">
        <v>13</v>
      </c>
      <c r="H10" s="14" t="s">
        <v>13</v>
      </c>
      <c r="I10" s="97" t="s">
        <v>13</v>
      </c>
    </row>
    <row r="11" spans="1:9" x14ac:dyDescent="0.2">
      <c r="A11" s="139">
        <v>41548</v>
      </c>
      <c r="B11" s="140">
        <v>335</v>
      </c>
      <c r="C11" s="141" t="s">
        <v>13</v>
      </c>
      <c r="D11" s="141" t="s">
        <v>13</v>
      </c>
      <c r="E11" s="142" t="s">
        <v>13</v>
      </c>
      <c r="F11" s="144" t="s">
        <v>13</v>
      </c>
      <c r="G11" s="12" t="s">
        <v>13</v>
      </c>
      <c r="H11" s="14" t="s">
        <v>13</v>
      </c>
      <c r="I11" s="97" t="s">
        <v>13</v>
      </c>
    </row>
    <row r="12" spans="1:9" x14ac:dyDescent="0.2">
      <c r="A12" s="139">
        <v>41579</v>
      </c>
      <c r="B12" s="140">
        <v>343</v>
      </c>
      <c r="C12" s="141" t="s">
        <v>13</v>
      </c>
      <c r="D12" s="141" t="s">
        <v>13</v>
      </c>
      <c r="E12" s="142" t="s">
        <v>13</v>
      </c>
      <c r="F12" s="144" t="s">
        <v>13</v>
      </c>
      <c r="G12" s="12" t="s">
        <v>13</v>
      </c>
      <c r="H12" s="14" t="s">
        <v>13</v>
      </c>
      <c r="I12" s="97" t="s">
        <v>13</v>
      </c>
    </row>
    <row r="13" spans="1:9" x14ac:dyDescent="0.2">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2">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2">
      <c r="A15" s="139">
        <v>41671</v>
      </c>
      <c r="B15" s="140">
        <v>383</v>
      </c>
      <c r="C15" s="95">
        <f t="shared" si="1"/>
        <v>3895</v>
      </c>
      <c r="D15" s="98">
        <f t="shared" si="0"/>
        <v>324.58333333333331</v>
      </c>
      <c r="E15" s="142" t="s">
        <v>13</v>
      </c>
      <c r="F15" s="144" t="s">
        <v>13</v>
      </c>
      <c r="G15" s="12" t="s">
        <v>13</v>
      </c>
      <c r="H15" s="14" t="s">
        <v>13</v>
      </c>
      <c r="I15" s="97" t="s">
        <v>13</v>
      </c>
    </row>
    <row r="16" spans="1:9" x14ac:dyDescent="0.2">
      <c r="A16" s="139">
        <v>41699</v>
      </c>
      <c r="B16" s="140">
        <v>400</v>
      </c>
      <c r="C16" s="95">
        <f t="shared" si="1"/>
        <v>4027</v>
      </c>
      <c r="D16" s="98">
        <f t="shared" si="0"/>
        <v>335.58333333333331</v>
      </c>
      <c r="E16" s="142" t="s">
        <v>13</v>
      </c>
      <c r="F16" s="144" t="s">
        <v>13</v>
      </c>
      <c r="G16" s="12" t="s">
        <v>13</v>
      </c>
      <c r="H16" s="14" t="s">
        <v>13</v>
      </c>
      <c r="I16" s="97" t="s">
        <v>13</v>
      </c>
    </row>
    <row r="17" spans="1:9" x14ac:dyDescent="0.2">
      <c r="A17" s="139">
        <v>41730</v>
      </c>
      <c r="B17" s="140">
        <v>382</v>
      </c>
      <c r="C17" s="95">
        <f t="shared" si="1"/>
        <v>4106</v>
      </c>
      <c r="D17" s="98">
        <f t="shared" si="0"/>
        <v>342.16666666666669</v>
      </c>
      <c r="E17" s="142" t="s">
        <v>13</v>
      </c>
      <c r="F17" s="144" t="s">
        <v>13</v>
      </c>
      <c r="G17" s="12" t="s">
        <v>13</v>
      </c>
      <c r="H17" s="14" t="s">
        <v>13</v>
      </c>
      <c r="I17" s="97" t="s">
        <v>13</v>
      </c>
    </row>
    <row r="18" spans="1:9" x14ac:dyDescent="0.2">
      <c r="A18" s="139">
        <v>41760</v>
      </c>
      <c r="B18" s="140">
        <v>480</v>
      </c>
      <c r="C18" s="95">
        <f t="shared" si="1"/>
        <v>4264</v>
      </c>
      <c r="D18" s="98">
        <f t="shared" si="0"/>
        <v>355.33333333333331</v>
      </c>
      <c r="E18" s="142" t="s">
        <v>13</v>
      </c>
      <c r="F18" s="144" t="s">
        <v>13</v>
      </c>
      <c r="G18" s="12" t="s">
        <v>13</v>
      </c>
      <c r="H18" s="14" t="s">
        <v>13</v>
      </c>
      <c r="I18" s="97" t="s">
        <v>13</v>
      </c>
    </row>
    <row r="19" spans="1:9" x14ac:dyDescent="0.2">
      <c r="A19" s="139">
        <v>41791</v>
      </c>
      <c r="B19" s="140">
        <v>354</v>
      </c>
      <c r="C19" s="95">
        <f t="shared" si="1"/>
        <v>4322</v>
      </c>
      <c r="D19" s="98">
        <f t="shared" si="0"/>
        <v>360.16666666666669</v>
      </c>
      <c r="E19" s="142" t="s">
        <v>13</v>
      </c>
      <c r="F19" s="144" t="s">
        <v>13</v>
      </c>
      <c r="G19" s="12" t="s">
        <v>13</v>
      </c>
      <c r="H19" s="14" t="s">
        <v>13</v>
      </c>
      <c r="I19" s="97" t="s">
        <v>13</v>
      </c>
    </row>
    <row r="20" spans="1:9" x14ac:dyDescent="0.2">
      <c r="A20" s="139">
        <v>41821</v>
      </c>
      <c r="B20" s="140">
        <v>412</v>
      </c>
      <c r="C20" s="95">
        <f t="shared" si="1"/>
        <v>4373</v>
      </c>
      <c r="D20" s="98">
        <f t="shared" si="0"/>
        <v>364.41666666666669</v>
      </c>
      <c r="E20" s="142" t="s">
        <v>13</v>
      </c>
      <c r="F20" s="144" t="s">
        <v>13</v>
      </c>
      <c r="G20" s="12" t="s">
        <v>13</v>
      </c>
      <c r="H20" s="14" t="s">
        <v>13</v>
      </c>
      <c r="I20" s="97" t="s">
        <v>13</v>
      </c>
    </row>
    <row r="21" spans="1:9" x14ac:dyDescent="0.2">
      <c r="A21" s="139">
        <v>41852</v>
      </c>
      <c r="B21" s="140">
        <v>375</v>
      </c>
      <c r="C21" s="95">
        <f t="shared" si="1"/>
        <v>4451</v>
      </c>
      <c r="D21" s="98">
        <f t="shared" si="0"/>
        <v>370.91666666666669</v>
      </c>
      <c r="E21" s="142" t="s">
        <v>13</v>
      </c>
      <c r="F21" s="144" t="s">
        <v>13</v>
      </c>
      <c r="G21" s="12" t="s">
        <v>13</v>
      </c>
      <c r="H21" s="14" t="s">
        <v>13</v>
      </c>
      <c r="I21" s="97" t="s">
        <v>13</v>
      </c>
    </row>
    <row r="22" spans="1:9" x14ac:dyDescent="0.2">
      <c r="A22" s="139">
        <v>41883</v>
      </c>
      <c r="B22" s="140">
        <v>443</v>
      </c>
      <c r="C22" s="95">
        <f t="shared" si="1"/>
        <v>4553</v>
      </c>
      <c r="D22" s="98">
        <f t="shared" si="0"/>
        <v>379.41666666666669</v>
      </c>
      <c r="E22" s="142" t="s">
        <v>13</v>
      </c>
      <c r="F22" s="144" t="s">
        <v>13</v>
      </c>
      <c r="G22" s="12" t="s">
        <v>13</v>
      </c>
      <c r="H22" s="14" t="s">
        <v>13</v>
      </c>
      <c r="I22" s="97" t="s">
        <v>13</v>
      </c>
    </row>
    <row r="23" spans="1:9" x14ac:dyDescent="0.2">
      <c r="A23" s="139">
        <v>41913</v>
      </c>
      <c r="B23" s="140">
        <v>422</v>
      </c>
      <c r="C23" s="95">
        <f t="shared" si="1"/>
        <v>4640</v>
      </c>
      <c r="D23" s="98">
        <f t="shared" si="0"/>
        <v>386.66666666666669</v>
      </c>
      <c r="E23" s="142" t="s">
        <v>13</v>
      </c>
      <c r="F23" s="144" t="s">
        <v>13</v>
      </c>
      <c r="G23" s="12" t="s">
        <v>13</v>
      </c>
      <c r="H23" s="14" t="s">
        <v>13</v>
      </c>
      <c r="I23" s="97" t="s">
        <v>13</v>
      </c>
    </row>
    <row r="24" spans="1:9" x14ac:dyDescent="0.2">
      <c r="A24" s="139">
        <v>41944</v>
      </c>
      <c r="B24" s="140">
        <v>507</v>
      </c>
      <c r="C24" s="95">
        <f t="shared" si="1"/>
        <v>4804</v>
      </c>
      <c r="D24" s="98">
        <f t="shared" si="0"/>
        <v>400.33333333333331</v>
      </c>
      <c r="E24" s="142" t="s">
        <v>13</v>
      </c>
      <c r="F24" s="144" t="s">
        <v>13</v>
      </c>
      <c r="G24" s="12" t="s">
        <v>13</v>
      </c>
      <c r="H24" s="14" t="s">
        <v>13</v>
      </c>
      <c r="I24" s="97" t="s">
        <v>13</v>
      </c>
    </row>
    <row r="25" spans="1:9" x14ac:dyDescent="0.2">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2">
      <c r="A26" s="139">
        <v>42005</v>
      </c>
      <c r="B26" s="140">
        <v>356</v>
      </c>
      <c r="C26" s="95">
        <f t="shared" si="1"/>
        <v>4992</v>
      </c>
      <c r="D26" s="98">
        <f t="shared" si="0"/>
        <v>416</v>
      </c>
      <c r="E26" s="99">
        <f t="shared" si="2"/>
        <v>103.08333333333331</v>
      </c>
      <c r="F26" s="144" t="s">
        <v>13</v>
      </c>
      <c r="G26" s="12" t="s">
        <v>13</v>
      </c>
      <c r="H26" s="14" t="s">
        <v>13</v>
      </c>
      <c r="I26" s="97" t="s">
        <v>13</v>
      </c>
    </row>
    <row r="27" spans="1:9" x14ac:dyDescent="0.2">
      <c r="A27" s="139">
        <v>42036</v>
      </c>
      <c r="B27" s="140">
        <v>447</v>
      </c>
      <c r="C27" s="95">
        <f t="shared" si="1"/>
        <v>5056</v>
      </c>
      <c r="D27" s="98">
        <f t="shared" si="0"/>
        <v>421.33333333333331</v>
      </c>
      <c r="E27" s="99">
        <f t="shared" si="2"/>
        <v>96.75</v>
      </c>
      <c r="F27" s="144" t="s">
        <v>13</v>
      </c>
      <c r="G27" s="12" t="s">
        <v>13</v>
      </c>
      <c r="H27" s="14" t="s">
        <v>13</v>
      </c>
      <c r="I27" s="97" t="s">
        <v>13</v>
      </c>
    </row>
    <row r="28" spans="1:9" x14ac:dyDescent="0.2">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2">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2">
      <c r="A30" s="139">
        <v>42125</v>
      </c>
      <c r="B30" s="140">
        <v>510</v>
      </c>
      <c r="C30" s="95">
        <f t="shared" si="1"/>
        <v>5299</v>
      </c>
      <c r="D30" s="98">
        <f t="shared" si="0"/>
        <v>441.58333333333331</v>
      </c>
      <c r="E30" s="99">
        <f t="shared" si="2"/>
        <v>86.25</v>
      </c>
      <c r="F30" s="144" t="s">
        <v>13</v>
      </c>
      <c r="G30" s="12" t="s">
        <v>13</v>
      </c>
      <c r="H30" s="14" t="s">
        <v>13</v>
      </c>
      <c r="I30" s="97" t="s">
        <v>13</v>
      </c>
    </row>
    <row r="31" spans="1:9" x14ac:dyDescent="0.2">
      <c r="A31" s="139">
        <v>42156</v>
      </c>
      <c r="B31" s="140">
        <v>469</v>
      </c>
      <c r="C31" s="95">
        <f t="shared" si="1"/>
        <v>5414</v>
      </c>
      <c r="D31" s="98">
        <f t="shared" si="0"/>
        <v>451.16666666666669</v>
      </c>
      <c r="E31" s="99">
        <f t="shared" si="2"/>
        <v>91</v>
      </c>
      <c r="F31" s="144" t="s">
        <v>13</v>
      </c>
      <c r="G31" s="12" t="s">
        <v>13</v>
      </c>
      <c r="H31" s="14" t="s">
        <v>13</v>
      </c>
      <c r="I31" s="97" t="s">
        <v>13</v>
      </c>
    </row>
    <row r="32" spans="1:9" x14ac:dyDescent="0.2">
      <c r="A32" s="139">
        <v>42186</v>
      </c>
      <c r="B32" s="140">
        <v>772</v>
      </c>
      <c r="C32" s="95">
        <f t="shared" si="1"/>
        <v>5774</v>
      </c>
      <c r="D32" s="98">
        <f t="shared" si="0"/>
        <v>481.16666666666669</v>
      </c>
      <c r="E32" s="99">
        <f t="shared" si="2"/>
        <v>116.75</v>
      </c>
      <c r="F32" s="144" t="s">
        <v>13</v>
      </c>
      <c r="G32" s="12" t="s">
        <v>13</v>
      </c>
      <c r="H32" s="14" t="s">
        <v>13</v>
      </c>
      <c r="I32" s="97" t="s">
        <v>13</v>
      </c>
    </row>
    <row r="33" spans="1:9" x14ac:dyDescent="0.2">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2">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2">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2">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2">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2">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2">
      <c r="A39" s="139">
        <v>42401</v>
      </c>
      <c r="B39" s="140">
        <v>398</v>
      </c>
      <c r="C39" s="95">
        <f t="shared" si="3"/>
        <v>5899</v>
      </c>
      <c r="D39" s="98">
        <f t="shared" si="4"/>
        <v>491.58333333333331</v>
      </c>
      <c r="E39" s="99">
        <f t="shared" si="2"/>
        <v>70.25</v>
      </c>
      <c r="F39" s="144" t="s">
        <v>13</v>
      </c>
      <c r="G39" s="12" t="s">
        <v>13</v>
      </c>
      <c r="H39" s="14" t="s">
        <v>13</v>
      </c>
      <c r="I39" s="97" t="s">
        <v>13</v>
      </c>
    </row>
    <row r="40" spans="1:9" x14ac:dyDescent="0.2">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2">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2">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2">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2">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2">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2">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2">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2">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2">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2">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2">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2">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2">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2">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2">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2">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2">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2">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2">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5" x14ac:dyDescent="0.2">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5" x14ac:dyDescent="0.2">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5" x14ac:dyDescent="0.2">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5" x14ac:dyDescent="0.2">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5" x14ac:dyDescent="0.2">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5" x14ac:dyDescent="0.2">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5" x14ac:dyDescent="0.2">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5" x14ac:dyDescent="0.2">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5" x14ac:dyDescent="0.2">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5" x14ac:dyDescent="0.2">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5" x14ac:dyDescent="0.2">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5" x14ac:dyDescent="0.2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2">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2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2">
      <c r="A74" s="75">
        <v>43466</v>
      </c>
      <c r="B74" s="78">
        <v>531</v>
      </c>
      <c r="C74" s="79">
        <f t="shared" si="6"/>
        <v>10170</v>
      </c>
      <c r="D74" s="80">
        <f t="shared" si="4"/>
        <v>847.5</v>
      </c>
      <c r="E74" s="82">
        <f t="shared" si="7"/>
        <v>168.75</v>
      </c>
      <c r="F74" s="12">
        <v>513</v>
      </c>
      <c r="G74" s="14">
        <v>18</v>
      </c>
      <c r="H74" s="13">
        <v>0</v>
      </c>
      <c r="I74" s="55">
        <f t="shared" si="5"/>
        <v>0.96610169491525422</v>
      </c>
      <c r="K74" s="202" t="s">
        <v>124</v>
      </c>
      <c r="L74" s="202"/>
      <c r="M74" s="202"/>
      <c r="N74" s="202"/>
      <c r="O74" s="202"/>
      <c r="P74" s="202"/>
      <c r="Q74" s="202"/>
      <c r="V74" s="138"/>
    </row>
    <row r="75" spans="1:22" x14ac:dyDescent="0.2">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3"/>
      <c r="L75" s="203"/>
      <c r="M75" s="203"/>
      <c r="N75" s="203"/>
      <c r="O75" s="203"/>
      <c r="P75" s="203"/>
      <c r="Q75" s="203"/>
      <c r="V75" s="138"/>
    </row>
    <row r="76" spans="1:22" x14ac:dyDescent="0.2">
      <c r="A76" s="75">
        <v>43525</v>
      </c>
      <c r="B76" s="78">
        <v>549</v>
      </c>
      <c r="C76" s="79">
        <f t="shared" si="6"/>
        <v>9429</v>
      </c>
      <c r="D76" s="80">
        <f t="shared" si="4"/>
        <v>785.75</v>
      </c>
      <c r="E76" s="82">
        <f t="shared" si="7"/>
        <v>53.916666666666629</v>
      </c>
      <c r="F76" s="12">
        <v>518</v>
      </c>
      <c r="G76" s="14">
        <v>31</v>
      </c>
      <c r="H76" s="13">
        <v>0</v>
      </c>
      <c r="I76" s="55">
        <f t="shared" si="5"/>
        <v>0.9435336976320583</v>
      </c>
      <c r="K76" s="203"/>
      <c r="L76" s="203"/>
      <c r="M76" s="203"/>
      <c r="N76" s="203"/>
      <c r="O76" s="203"/>
      <c r="P76" s="203"/>
      <c r="Q76" s="203"/>
      <c r="V76" s="138"/>
    </row>
    <row r="77" spans="1:22" x14ac:dyDescent="0.2">
      <c r="A77" s="75">
        <v>43556</v>
      </c>
      <c r="B77" s="78">
        <v>605</v>
      </c>
      <c r="C77" s="79">
        <f t="shared" si="6"/>
        <v>9240</v>
      </c>
      <c r="D77" s="80">
        <f t="shared" si="4"/>
        <v>770</v>
      </c>
      <c r="E77" s="82">
        <f t="shared" si="7"/>
        <v>17.5</v>
      </c>
      <c r="F77" s="12">
        <v>590</v>
      </c>
      <c r="G77" s="14">
        <v>15</v>
      </c>
      <c r="H77" s="13">
        <v>0</v>
      </c>
      <c r="I77" s="55">
        <f t="shared" si="5"/>
        <v>0.97520661157024791</v>
      </c>
      <c r="K77" s="203"/>
      <c r="L77" s="203"/>
      <c r="M77" s="203"/>
      <c r="N77" s="203"/>
      <c r="O77" s="203"/>
      <c r="P77" s="203"/>
      <c r="Q77" s="203"/>
      <c r="V77" s="138"/>
    </row>
    <row r="78" spans="1:22" x14ac:dyDescent="0.2">
      <c r="A78" s="75">
        <v>43586</v>
      </c>
      <c r="B78" s="78">
        <v>970</v>
      </c>
      <c r="C78" s="79">
        <f t="shared" si="6"/>
        <v>8884</v>
      </c>
      <c r="D78" s="80">
        <f t="shared" si="4"/>
        <v>740.33333333333337</v>
      </c>
      <c r="E78" s="82">
        <f t="shared" si="7"/>
        <v>-40.25</v>
      </c>
      <c r="F78" s="12">
        <v>932</v>
      </c>
      <c r="G78" s="14">
        <v>38</v>
      </c>
      <c r="H78" s="13">
        <v>0</v>
      </c>
      <c r="I78" s="55">
        <f t="shared" si="5"/>
        <v>0.96082474226804127</v>
      </c>
      <c r="K78" s="203"/>
      <c r="L78" s="203"/>
      <c r="M78" s="203"/>
      <c r="N78" s="203"/>
      <c r="O78" s="203"/>
      <c r="P78" s="203"/>
      <c r="Q78" s="203"/>
      <c r="V78" s="138"/>
    </row>
    <row r="79" spans="1:22" x14ac:dyDescent="0.2">
      <c r="A79" s="75">
        <v>43617</v>
      </c>
      <c r="B79" s="78">
        <v>926</v>
      </c>
      <c r="C79" s="79">
        <f t="shared" si="6"/>
        <v>9151</v>
      </c>
      <c r="D79" s="80">
        <f t="shared" si="4"/>
        <v>762.58333333333337</v>
      </c>
      <c r="E79" s="82">
        <f t="shared" si="7"/>
        <v>-23.5</v>
      </c>
      <c r="F79" s="12">
        <v>895</v>
      </c>
      <c r="G79" s="14">
        <v>31</v>
      </c>
      <c r="H79" s="13">
        <v>0</v>
      </c>
      <c r="I79" s="55">
        <f t="shared" si="5"/>
        <v>0.96652267818574511</v>
      </c>
      <c r="K79" s="203"/>
      <c r="L79" s="203"/>
      <c r="M79" s="203"/>
      <c r="N79" s="203"/>
      <c r="O79" s="203"/>
      <c r="P79" s="203"/>
      <c r="Q79" s="203"/>
      <c r="V79" s="138"/>
    </row>
    <row r="80" spans="1:22" x14ac:dyDescent="0.2">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3"/>
      <c r="L80" s="203"/>
      <c r="M80" s="203"/>
      <c r="N80" s="203"/>
      <c r="O80" s="203"/>
      <c r="P80" s="203"/>
      <c r="Q80" s="203"/>
      <c r="V80" s="138"/>
    </row>
    <row r="81" spans="1:22" x14ac:dyDescent="0.2">
      <c r="A81" s="75">
        <v>43696</v>
      </c>
      <c r="B81" s="78">
        <v>990</v>
      </c>
      <c r="C81" s="79">
        <f t="shared" si="6"/>
        <v>9903</v>
      </c>
      <c r="D81" s="80">
        <f t="shared" si="4"/>
        <v>825.25</v>
      </c>
      <c r="E81" s="82">
        <f t="shared" si="7"/>
        <v>16.083333333333371</v>
      </c>
      <c r="F81" s="12">
        <v>946</v>
      </c>
      <c r="G81" s="14">
        <v>44</v>
      </c>
      <c r="H81" s="13">
        <v>0</v>
      </c>
      <c r="I81" s="55">
        <f t="shared" si="5"/>
        <v>0.9555555555555556</v>
      </c>
      <c r="K81" s="203"/>
      <c r="L81" s="203"/>
      <c r="M81" s="203"/>
      <c r="N81" s="203"/>
      <c r="O81" s="203"/>
      <c r="P81" s="203"/>
      <c r="Q81" s="203"/>
      <c r="V81" s="138"/>
    </row>
    <row r="82" spans="1:22" x14ac:dyDescent="0.2">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3"/>
      <c r="L82" s="203"/>
      <c r="M82" s="203"/>
      <c r="N82" s="203"/>
      <c r="O82" s="203"/>
      <c r="P82" s="203"/>
      <c r="Q82" s="203"/>
      <c r="V82" s="138"/>
    </row>
    <row r="83" spans="1:22" x14ac:dyDescent="0.2">
      <c r="A83" s="75">
        <v>43757</v>
      </c>
      <c r="B83" s="78">
        <v>1182</v>
      </c>
      <c r="C83" s="79">
        <f t="shared" si="6"/>
        <v>10218</v>
      </c>
      <c r="D83" s="80">
        <f t="shared" si="4"/>
        <v>851.5</v>
      </c>
      <c r="E83" s="82">
        <f t="shared" si="7"/>
        <v>18.833333333333371</v>
      </c>
      <c r="F83" s="12">
        <v>1080</v>
      </c>
      <c r="G83" s="14">
        <v>102</v>
      </c>
      <c r="H83" s="13">
        <v>0</v>
      </c>
      <c r="I83" s="55">
        <f t="shared" si="5"/>
        <v>0.91370558375634514</v>
      </c>
      <c r="K83" s="203"/>
      <c r="L83" s="203"/>
      <c r="M83" s="203"/>
      <c r="N83" s="203"/>
      <c r="O83" s="203"/>
      <c r="P83" s="203"/>
      <c r="Q83" s="203"/>
      <c r="V83" s="138"/>
    </row>
    <row r="84" spans="1:22" x14ac:dyDescent="0.2">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3"/>
      <c r="L84" s="203"/>
      <c r="M84" s="203"/>
      <c r="N84" s="203"/>
      <c r="O84" s="203"/>
      <c r="P84" s="203"/>
      <c r="Q84" s="203"/>
      <c r="V84" s="138"/>
    </row>
    <row r="85" spans="1:22" x14ac:dyDescent="0.2">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3"/>
      <c r="L85" s="203"/>
      <c r="M85" s="203"/>
      <c r="N85" s="203"/>
      <c r="O85" s="203"/>
      <c r="P85" s="203"/>
      <c r="Q85" s="203"/>
    </row>
    <row r="86" spans="1:22" x14ac:dyDescent="0.2">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3"/>
      <c r="L86" s="203"/>
      <c r="M86" s="203"/>
      <c r="N86" s="203"/>
      <c r="O86" s="203"/>
      <c r="P86" s="203"/>
      <c r="Q86" s="203"/>
    </row>
    <row r="87" spans="1:22" x14ac:dyDescent="0.2">
      <c r="A87" s="75">
        <v>43862</v>
      </c>
      <c r="B87" s="78">
        <v>764</v>
      </c>
      <c r="C87" s="79">
        <f t="shared" si="6"/>
        <v>10726</v>
      </c>
      <c r="D87" s="80">
        <f t="shared" si="4"/>
        <v>893.83333333333337</v>
      </c>
      <c r="E87" s="82">
        <f t="shared" si="7"/>
        <v>96</v>
      </c>
      <c r="F87" s="12">
        <v>679</v>
      </c>
      <c r="G87" s="14">
        <v>79</v>
      </c>
      <c r="H87" s="13">
        <v>6</v>
      </c>
      <c r="I87" s="55">
        <f t="shared" si="5"/>
        <v>0.88874345549738221</v>
      </c>
      <c r="K87" s="203"/>
      <c r="L87" s="203"/>
      <c r="M87" s="203"/>
      <c r="N87" s="203"/>
      <c r="O87" s="203"/>
      <c r="P87" s="203"/>
      <c r="Q87" s="203"/>
    </row>
    <row r="88" spans="1:22" x14ac:dyDescent="0.2">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3"/>
      <c r="L88" s="203"/>
      <c r="M88" s="203"/>
      <c r="N88" s="203"/>
      <c r="O88" s="203"/>
      <c r="P88" s="203"/>
      <c r="Q88" s="203"/>
    </row>
    <row r="89" spans="1:22" x14ac:dyDescent="0.2">
      <c r="A89" s="75">
        <v>43922</v>
      </c>
      <c r="B89" s="78">
        <v>549</v>
      </c>
      <c r="C89" s="79">
        <f t="shared" si="6"/>
        <v>11262</v>
      </c>
      <c r="D89" s="80">
        <f t="shared" si="4"/>
        <v>938.5</v>
      </c>
      <c r="E89" s="82">
        <f t="shared" si="7"/>
        <v>168.5</v>
      </c>
      <c r="F89" s="12">
        <v>498</v>
      </c>
      <c r="G89" s="14">
        <v>50</v>
      </c>
      <c r="H89" s="13">
        <v>1</v>
      </c>
      <c r="I89" s="55">
        <f t="shared" si="5"/>
        <v>0.90710382513661203</v>
      </c>
      <c r="K89" s="203"/>
      <c r="L89" s="203"/>
      <c r="M89" s="203"/>
      <c r="N89" s="203"/>
      <c r="O89" s="203"/>
      <c r="P89" s="203"/>
      <c r="Q89" s="203"/>
    </row>
    <row r="90" spans="1:22" x14ac:dyDescent="0.2">
      <c r="A90" s="75">
        <v>43952</v>
      </c>
      <c r="B90" s="78">
        <v>548</v>
      </c>
      <c r="C90" s="79">
        <f t="shared" si="6"/>
        <v>10840</v>
      </c>
      <c r="D90" s="80">
        <f t="shared" si="4"/>
        <v>903.33333333333337</v>
      </c>
      <c r="E90" s="82">
        <f t="shared" si="7"/>
        <v>163</v>
      </c>
      <c r="F90" s="12">
        <v>492</v>
      </c>
      <c r="G90" s="14">
        <v>54</v>
      </c>
      <c r="H90" s="13">
        <v>2</v>
      </c>
      <c r="I90" s="55">
        <f t="shared" si="5"/>
        <v>0.8978102189781022</v>
      </c>
      <c r="K90" s="203"/>
      <c r="L90" s="203"/>
      <c r="M90" s="203"/>
      <c r="N90" s="203"/>
      <c r="O90" s="203"/>
      <c r="P90" s="203"/>
      <c r="Q90" s="203"/>
    </row>
    <row r="91" spans="1:22" x14ac:dyDescent="0.2">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3"/>
      <c r="L91" s="203"/>
      <c r="M91" s="203"/>
      <c r="N91" s="203"/>
      <c r="O91" s="203"/>
      <c r="P91" s="203"/>
      <c r="Q91" s="203"/>
    </row>
    <row r="92" spans="1:22" x14ac:dyDescent="0.2">
      <c r="A92" s="75">
        <v>44013</v>
      </c>
      <c r="B92" s="78">
        <v>1187</v>
      </c>
      <c r="C92" s="79">
        <f t="shared" si="6"/>
        <v>10944</v>
      </c>
      <c r="D92" s="80">
        <f>AVERAGE(B81:B91)</f>
        <v>887</v>
      </c>
      <c r="E92" s="82">
        <f t="shared" si="7"/>
        <v>70.583333333333371</v>
      </c>
      <c r="F92" s="12">
        <v>1003</v>
      </c>
      <c r="G92" s="14">
        <v>179</v>
      </c>
      <c r="H92" s="13">
        <v>5</v>
      </c>
      <c r="I92" s="55">
        <f t="shared" si="5"/>
        <v>0.84498736310025269</v>
      </c>
      <c r="K92" s="203"/>
      <c r="L92" s="203"/>
      <c r="M92" s="203"/>
      <c r="N92" s="203"/>
      <c r="O92" s="203"/>
      <c r="P92" s="203"/>
      <c r="Q92" s="203"/>
    </row>
    <row r="93" spans="1:22" x14ac:dyDescent="0.2">
      <c r="A93" s="75">
        <v>44044</v>
      </c>
      <c r="B93" s="78">
        <v>1376</v>
      </c>
      <c r="C93" s="79">
        <f t="shared" si="6"/>
        <v>11330</v>
      </c>
      <c r="D93" s="80">
        <f>AVERAGE(B82:B91)</f>
        <v>876.7</v>
      </c>
      <c r="E93" s="82">
        <f t="shared" si="7"/>
        <v>51.450000000000045</v>
      </c>
      <c r="F93" s="12">
        <v>1035</v>
      </c>
      <c r="G93" s="14">
        <v>327</v>
      </c>
      <c r="H93" s="13">
        <v>14</v>
      </c>
      <c r="I93" s="55">
        <f t="shared" si="5"/>
        <v>0.75218023255813948</v>
      </c>
      <c r="K93" s="203"/>
      <c r="L93" s="203"/>
      <c r="M93" s="203"/>
      <c r="N93" s="203"/>
      <c r="O93" s="203"/>
      <c r="P93" s="203"/>
      <c r="Q93" s="203"/>
    </row>
    <row r="94" spans="1:22" x14ac:dyDescent="0.2">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3"/>
      <c r="L94" s="203"/>
      <c r="M94" s="203"/>
      <c r="N94" s="203"/>
      <c r="O94" s="203"/>
      <c r="P94" s="203"/>
      <c r="Q94" s="203"/>
    </row>
    <row r="95" spans="1:22" x14ac:dyDescent="0.2">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3"/>
      <c r="L95" s="203"/>
      <c r="M95" s="203"/>
      <c r="N95" s="203"/>
      <c r="O95" s="203"/>
      <c r="P95" s="203"/>
      <c r="Q95" s="203"/>
    </row>
    <row r="96" spans="1:22" x14ac:dyDescent="0.2">
      <c r="A96" s="75">
        <v>44136</v>
      </c>
      <c r="B96" s="78">
        <v>1581</v>
      </c>
      <c r="C96" s="79">
        <f t="shared" si="6"/>
        <v>12054</v>
      </c>
      <c r="D96" s="80">
        <f t="shared" si="9"/>
        <v>1004.5</v>
      </c>
      <c r="E96" s="82">
        <f t="shared" si="7"/>
        <v>133.16666666666663</v>
      </c>
      <c r="F96" s="12">
        <v>909</v>
      </c>
      <c r="G96" s="14">
        <v>589</v>
      </c>
      <c r="H96" s="13">
        <v>83</v>
      </c>
      <c r="I96" s="55">
        <f t="shared" si="8"/>
        <v>0.57495256166982922</v>
      </c>
      <c r="K96" s="203"/>
      <c r="L96" s="203"/>
      <c r="M96" s="203"/>
      <c r="N96" s="203"/>
      <c r="O96" s="203"/>
      <c r="P96" s="203"/>
      <c r="Q96" s="203"/>
    </row>
    <row r="97" spans="1:17" x14ac:dyDescent="0.2">
      <c r="A97" s="75">
        <v>44166</v>
      </c>
      <c r="B97" s="78">
        <v>830</v>
      </c>
      <c r="C97" s="79">
        <f t="shared" si="6"/>
        <v>12040</v>
      </c>
      <c r="D97" s="80">
        <f t="shared" si="9"/>
        <v>1003.3333333333334</v>
      </c>
      <c r="E97" s="82">
        <f t="shared" si="7"/>
        <v>133.91666666666674</v>
      </c>
      <c r="F97" s="12">
        <v>664</v>
      </c>
      <c r="G97" s="14">
        <v>157</v>
      </c>
      <c r="H97" s="13">
        <v>9</v>
      </c>
      <c r="I97" s="55">
        <f t="shared" si="8"/>
        <v>0.8</v>
      </c>
      <c r="K97" s="203"/>
      <c r="L97" s="203"/>
      <c r="M97" s="203"/>
      <c r="N97" s="203"/>
      <c r="O97" s="203"/>
      <c r="P97" s="203"/>
      <c r="Q97" s="203"/>
    </row>
    <row r="98" spans="1:17" x14ac:dyDescent="0.2">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3"/>
      <c r="L98" s="203"/>
      <c r="M98" s="203"/>
      <c r="N98" s="203"/>
      <c r="O98" s="203"/>
      <c r="P98" s="203"/>
      <c r="Q98" s="203"/>
    </row>
    <row r="99" spans="1:17" x14ac:dyDescent="0.2">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3"/>
      <c r="L99" s="203"/>
      <c r="M99" s="203"/>
      <c r="N99" s="203"/>
      <c r="O99" s="203"/>
      <c r="P99" s="203"/>
      <c r="Q99" s="203"/>
    </row>
    <row r="100" spans="1:17" x14ac:dyDescent="0.2">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3"/>
      <c r="L100" s="203"/>
      <c r="M100" s="203"/>
      <c r="N100" s="203"/>
      <c r="O100" s="203"/>
      <c r="P100" s="203"/>
      <c r="Q100" s="203"/>
    </row>
    <row r="101" spans="1:17" x14ac:dyDescent="0.2">
      <c r="A101" s="75">
        <v>44287</v>
      </c>
      <c r="B101" s="78">
        <v>990</v>
      </c>
      <c r="C101" s="79">
        <f t="shared" si="6"/>
        <v>13209</v>
      </c>
      <c r="D101" s="80">
        <f t="shared" si="9"/>
        <v>1100.75</v>
      </c>
      <c r="E101" s="82">
        <f t="shared" si="7"/>
        <v>162.25</v>
      </c>
      <c r="F101" s="12">
        <v>881</v>
      </c>
      <c r="G101" s="14">
        <v>90</v>
      </c>
      <c r="H101" s="13">
        <v>19</v>
      </c>
      <c r="I101" s="55">
        <f t="shared" si="8"/>
        <v>0.88989898989898986</v>
      </c>
      <c r="K101" s="203"/>
      <c r="L101" s="203"/>
      <c r="M101" s="203"/>
      <c r="N101" s="203"/>
      <c r="O101" s="203"/>
      <c r="P101" s="203"/>
      <c r="Q101" s="203"/>
    </row>
    <row r="102" spans="1:17" x14ac:dyDescent="0.2">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2">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2">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2">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2">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2">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2">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2">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2">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2">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2">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2">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2">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2">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2">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2">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2">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2">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2">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2">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2">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2">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2">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2">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2">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2">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2">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2">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2">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2">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2">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2">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2">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2">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2">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2">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2">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2">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2">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2">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2">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2">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2">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2">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ht="13.5" customHeight="1" x14ac:dyDescent="0.2">
      <c r="A146" s="75">
        <v>45658</v>
      </c>
      <c r="B146" s="78">
        <v>1291</v>
      </c>
      <c r="C146" s="79">
        <f t="shared" ref="C146" si="98">SUM(B135:B146)</f>
        <v>17495</v>
      </c>
      <c r="D146" s="80">
        <f t="shared" ref="D146" si="99">AVERAGE(B135:B146)</f>
        <v>1457.9166666666667</v>
      </c>
      <c r="E146" s="82">
        <f>D146-D134</f>
        <v>-60.666666666666515</v>
      </c>
      <c r="F146" s="12">
        <v>696</v>
      </c>
      <c r="G146" s="14">
        <v>539</v>
      </c>
      <c r="H146" s="13">
        <v>56</v>
      </c>
      <c r="I146" s="55">
        <f t="shared" ref="I146" si="100">F146/B146</f>
        <v>0.5391169635941131</v>
      </c>
    </row>
    <row r="147" spans="1:9" ht="13.5" customHeight="1" x14ac:dyDescent="0.2">
      <c r="A147" s="75">
        <v>45689</v>
      </c>
      <c r="B147" s="78">
        <v>899</v>
      </c>
      <c r="C147" s="79">
        <f>SUM(B136:B147)</f>
        <v>16811</v>
      </c>
      <c r="D147" s="80">
        <f>AVERAGE(B136:B147)</f>
        <v>1400.9166666666667</v>
      </c>
      <c r="E147" s="82">
        <f>D147-D135</f>
        <v>-152.58333333333326</v>
      </c>
      <c r="F147" s="12">
        <v>545</v>
      </c>
      <c r="G147" s="14">
        <v>281</v>
      </c>
      <c r="H147" s="13">
        <v>73</v>
      </c>
      <c r="I147" s="55">
        <f t="shared" ref="I147" si="101">F147/B147</f>
        <v>0.6062291434927698</v>
      </c>
    </row>
    <row r="148" spans="1:9" ht="14.1" customHeight="1" x14ac:dyDescent="0.2">
      <c r="A148" s="75">
        <v>45717</v>
      </c>
      <c r="B148" s="78">
        <v>1255</v>
      </c>
      <c r="C148" s="79">
        <f>SUM(B137:B148)</f>
        <v>16338</v>
      </c>
      <c r="D148" s="80">
        <f>AVERAGE(B137:B148)</f>
        <v>1361.5</v>
      </c>
      <c r="E148" s="82">
        <f>D148-D136</f>
        <v>-212.5</v>
      </c>
      <c r="F148" s="12">
        <v>774</v>
      </c>
      <c r="G148" s="14">
        <v>461</v>
      </c>
      <c r="H148" s="13">
        <v>20</v>
      </c>
      <c r="I148" s="55">
        <f>F148/B148</f>
        <v>0.61673306772908365</v>
      </c>
    </row>
    <row r="149" spans="1:9" ht="14.1" customHeight="1" x14ac:dyDescent="0.2">
      <c r="A149" s="75">
        <v>45748</v>
      </c>
      <c r="B149" s="78">
        <v>1256</v>
      </c>
      <c r="C149" s="79">
        <f>SUM(B138:B149)</f>
        <v>15917</v>
      </c>
      <c r="D149" s="80">
        <f>AVERAGE(B138:B149)</f>
        <v>1326.4166666666667</v>
      </c>
      <c r="E149" s="82">
        <f>D149-D137</f>
        <v>-288.25</v>
      </c>
      <c r="F149" s="12">
        <v>771</v>
      </c>
      <c r="G149" s="14">
        <v>448</v>
      </c>
      <c r="H149" s="13">
        <v>37</v>
      </c>
      <c r="I149" s="55">
        <f>F149/B149</f>
        <v>0.61385350318471332</v>
      </c>
    </row>
    <row r="150" spans="1:9" ht="14.1" customHeight="1" x14ac:dyDescent="0.2">
      <c r="A150" s="75">
        <v>45778</v>
      </c>
      <c r="B150" s="78">
        <v>1316</v>
      </c>
      <c r="C150" s="79">
        <f>SUM(B139:B150)</f>
        <v>15550</v>
      </c>
      <c r="D150" s="80">
        <f>AVERAGE(B139:B150)</f>
        <v>1295.8333333333333</v>
      </c>
      <c r="E150" s="82">
        <f>D150-D138</f>
        <v>-334.16666666666674</v>
      </c>
      <c r="F150" s="12">
        <v>780</v>
      </c>
      <c r="G150" s="14">
        <v>460</v>
      </c>
      <c r="H150" s="13">
        <v>76</v>
      </c>
      <c r="I150" s="55">
        <f>F150/B150</f>
        <v>0.59270516717325228</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43"/>
  <sheetViews>
    <sheetView zoomScaleNormal="100" workbookViewId="0">
      <pane xSplit="1" ySplit="2" topLeftCell="B110" activePane="bottomRight" state="frozen"/>
      <selection pane="topRight" activeCell="B1" sqref="B1"/>
      <selection pane="bottomLeft" activeCell="A3" sqref="A3"/>
      <selection pane="bottomRight" activeCell="A143" sqref="A143"/>
    </sheetView>
  </sheetViews>
  <sheetFormatPr defaultRowHeight="12.75" x14ac:dyDescent="0.2"/>
  <cols>
    <col min="1" max="1" width="9.140625" style="6"/>
    <col min="2" max="8" width="11.7109375" customWidth="1"/>
    <col min="9" max="9" width="11.7109375" style="4" customWidth="1"/>
    <col min="10" max="12" width="11.7109375" customWidth="1"/>
    <col min="13" max="13" width="11.7109375" style="2" customWidth="1"/>
    <col min="14" max="14" width="11.7109375" style="5" customWidth="1"/>
    <col min="20" max="20" width="9.140625" style="4"/>
  </cols>
  <sheetData>
    <row r="1" spans="1:20" ht="16.5" customHeight="1" x14ac:dyDescent="0.2">
      <c r="A1" s="207" t="s">
        <v>77</v>
      </c>
      <c r="B1" s="207"/>
      <c r="C1" s="207"/>
      <c r="D1" s="207"/>
      <c r="E1" s="207"/>
      <c r="F1" s="208"/>
      <c r="G1" s="175"/>
      <c r="H1" s="175"/>
      <c r="I1" s="176"/>
      <c r="J1" s="204" t="s">
        <v>79</v>
      </c>
      <c r="K1" s="205"/>
      <c r="L1" s="205"/>
      <c r="M1" s="205"/>
      <c r="N1" s="205"/>
      <c r="O1" s="205"/>
      <c r="P1" s="205"/>
      <c r="Q1" s="205"/>
      <c r="R1" s="205"/>
      <c r="S1" s="205"/>
      <c r="T1" s="206"/>
    </row>
    <row r="2" spans="1:20" ht="48" x14ac:dyDescent="0.2">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2">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2">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2">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2">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2">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2">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2">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2">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2">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2">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2">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2">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2">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2">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2">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2">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2">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2">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2">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2">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2">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2">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2">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2">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2">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2">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2">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2">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2">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2">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2">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2">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2">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2">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2">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2">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2">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2">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2">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2">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2">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2">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2">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2">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2">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2">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2">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2">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2">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2">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2">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2">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2">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2">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2">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2">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2">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2">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2">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2">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2">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2">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2">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2">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2">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2">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2">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2">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2">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2">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2">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2">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2">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2">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2">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2">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2">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2">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2">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2">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2">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2">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2">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2">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2">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2">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2">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2">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2">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2">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2">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2">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2">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2">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2">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2">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2">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2">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2">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2">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2">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2">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2">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2">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2">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2">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2">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2">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2">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2">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2">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2">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2">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2">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2">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2">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2">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2">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2">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2">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2">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2">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2">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2">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2">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2">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2">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2">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2">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2">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2">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2">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2">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2">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2">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2">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 t="shared" ref="I138:I143" si="351">AVERAGE(G127:G138)</f>
        <v>1254.1666666666667</v>
      </c>
      <c r="J138" s="41">
        <v>751</v>
      </c>
      <c r="K138" s="41">
        <f t="shared" si="337"/>
        <v>128</v>
      </c>
      <c r="L138" s="42">
        <f t="shared" si="326"/>
        <v>0.85437997724687142</v>
      </c>
      <c r="M138" s="41">
        <f t="shared" ref="M138" si="352">SUM(J127:J138)</f>
        <v>12885</v>
      </c>
      <c r="N138" s="88">
        <f t="shared" ref="N138" si="353">M138/H138</f>
        <v>0.85614617940199333</v>
      </c>
      <c r="O138" s="91">
        <v>869</v>
      </c>
      <c r="P138" s="91">
        <f t="shared" si="339"/>
        <v>118</v>
      </c>
      <c r="Q138" s="91">
        <v>10</v>
      </c>
      <c r="R138" s="92">
        <f t="shared" si="330"/>
        <v>0.98862343572241185</v>
      </c>
      <c r="S138" s="93">
        <f t="shared" ref="S138" si="354">SUM(O127:O138)</f>
        <v>14635</v>
      </c>
      <c r="T138" s="94">
        <f t="shared" ref="T138" si="355">S138/H138</f>
        <v>0.97242524916943518</v>
      </c>
    </row>
    <row r="139" spans="1:20" ht="13.5" customHeight="1" x14ac:dyDescent="0.2">
      <c r="A139" s="75">
        <v>45689</v>
      </c>
      <c r="B139" s="95">
        <v>1001</v>
      </c>
      <c r="C139" s="95">
        <v>307</v>
      </c>
      <c r="D139" s="96">
        <f t="shared" ref="D139" si="356">C139/B139</f>
        <v>0.30669330669330669</v>
      </c>
      <c r="E139" s="95">
        <f t="shared" ref="E139" si="357">SUM(B128:B139)</f>
        <v>14809</v>
      </c>
      <c r="F139" s="98">
        <f>AVERAGE(B128:B139)</f>
        <v>1234.0833333333333</v>
      </c>
      <c r="G139" s="97">
        <v>1008</v>
      </c>
      <c r="H139" s="97">
        <f t="shared" ref="H139" si="358">SUM(G128:G139)</f>
        <v>14924</v>
      </c>
      <c r="I139" s="99">
        <f t="shared" si="351"/>
        <v>1243.6666666666667</v>
      </c>
      <c r="J139" s="41">
        <v>846</v>
      </c>
      <c r="K139" s="41">
        <f>G139-J139</f>
        <v>162</v>
      </c>
      <c r="L139" s="42">
        <f t="shared" ref="L139" si="359">J139/G139</f>
        <v>0.8392857142857143</v>
      </c>
      <c r="M139" s="41">
        <f t="shared" ref="M139" si="360">SUM(J128:J139)</f>
        <v>12668</v>
      </c>
      <c r="N139" s="88">
        <f t="shared" ref="N139" si="361">M139/H139</f>
        <v>0.84883409273653176</v>
      </c>
      <c r="O139" s="91">
        <v>967</v>
      </c>
      <c r="P139" s="91">
        <f t="shared" ref="P139" si="362">O139-J139</f>
        <v>121</v>
      </c>
      <c r="Q139" s="91">
        <v>41</v>
      </c>
      <c r="R139" s="92">
        <f t="shared" ref="R139" si="363">O139/G139</f>
        <v>0.95932539682539686</v>
      </c>
      <c r="S139" s="93">
        <f t="shared" ref="S139" si="364">SUM(O128:O139)</f>
        <v>14478</v>
      </c>
      <c r="T139" s="94">
        <f t="shared" ref="T139" si="365">S139/H139</f>
        <v>0.97011525060305548</v>
      </c>
    </row>
    <row r="140" spans="1:20" ht="13.5" customHeight="1" x14ac:dyDescent="0.2">
      <c r="A140" s="75">
        <v>45717</v>
      </c>
      <c r="B140" s="95">
        <v>1652</v>
      </c>
      <c r="C140" s="95">
        <v>284</v>
      </c>
      <c r="D140" s="96">
        <f>C140/B140</f>
        <v>0.17191283292978207</v>
      </c>
      <c r="E140" s="95">
        <f>SUM(B129:B140)</f>
        <v>15070</v>
      </c>
      <c r="F140" s="98">
        <f>AVERAGE(B129:B140)</f>
        <v>1255.8333333333333</v>
      </c>
      <c r="G140" s="97">
        <v>1666</v>
      </c>
      <c r="H140" s="97">
        <f>SUM(G129:G140)</f>
        <v>15186</v>
      </c>
      <c r="I140" s="99">
        <f t="shared" si="351"/>
        <v>1265.5</v>
      </c>
      <c r="J140" s="41">
        <v>1338</v>
      </c>
      <c r="K140" s="41">
        <f>G140-J140</f>
        <v>328</v>
      </c>
      <c r="L140" s="42">
        <f>J140/G140</f>
        <v>0.80312124849939981</v>
      </c>
      <c r="M140" s="41">
        <f>SUM(J129:J140)</f>
        <v>12961</v>
      </c>
      <c r="N140" s="88">
        <f t="shared" ref="N140" si="366">M140/H140</f>
        <v>0.85348347161859606</v>
      </c>
      <c r="O140" s="91">
        <v>1436</v>
      </c>
      <c r="P140" s="91">
        <f>O140-J140</f>
        <v>98</v>
      </c>
      <c r="Q140" s="91">
        <v>230</v>
      </c>
      <c r="R140" s="92">
        <f>O140/G140</f>
        <v>0.86194477791116442</v>
      </c>
      <c r="S140" s="93">
        <f>SUM(O129:O140)</f>
        <v>14515</v>
      </c>
      <c r="T140" s="94">
        <f>S140/H140</f>
        <v>0.95581456604767545</v>
      </c>
    </row>
    <row r="141" spans="1:20" ht="13.5" customHeight="1" x14ac:dyDescent="0.2">
      <c r="A141" s="75">
        <v>45748</v>
      </c>
      <c r="B141" s="95">
        <v>507</v>
      </c>
      <c r="C141" s="95">
        <v>32</v>
      </c>
      <c r="D141" s="96">
        <f>C141/B141</f>
        <v>6.3116370808678504E-2</v>
      </c>
      <c r="E141" s="95">
        <f>SUM(B130:B141)</f>
        <v>14714</v>
      </c>
      <c r="F141" s="98">
        <f>AVERAGE(B130:B141)</f>
        <v>1226.1666666666667</v>
      </c>
      <c r="G141" s="97">
        <v>510</v>
      </c>
      <c r="H141" s="97">
        <f>SUM(G130:G141)</f>
        <v>14825</v>
      </c>
      <c r="I141" s="99">
        <f t="shared" si="351"/>
        <v>1235.4166666666667</v>
      </c>
      <c r="J141" s="41">
        <v>480</v>
      </c>
      <c r="K141" s="41">
        <f>G141-J141</f>
        <v>30</v>
      </c>
      <c r="L141" s="42">
        <f>J141/G141</f>
        <v>0.94117647058823528</v>
      </c>
      <c r="M141" s="41">
        <f>SUM(J130:J141)</f>
        <v>12659</v>
      </c>
      <c r="N141" s="88">
        <f t="shared" ref="N141" si="367">M141/H141</f>
        <v>0.85389544688026986</v>
      </c>
      <c r="O141" s="91">
        <v>480</v>
      </c>
      <c r="P141" s="91">
        <f>O141-J141</f>
        <v>0</v>
      </c>
      <c r="Q141" s="91">
        <v>30</v>
      </c>
      <c r="R141" s="92">
        <f>O141/G141</f>
        <v>0.94117647058823528</v>
      </c>
      <c r="S141" s="93">
        <f>SUM(O130:O141)</f>
        <v>14202</v>
      </c>
      <c r="T141" s="94">
        <f>S141/H141</f>
        <v>0.95797639123102862</v>
      </c>
    </row>
    <row r="142" spans="1:20" ht="13.5" customHeight="1" x14ac:dyDescent="0.2">
      <c r="A142" s="75">
        <v>45778</v>
      </c>
      <c r="B142" s="95">
        <v>1449</v>
      </c>
      <c r="C142" s="95">
        <v>295</v>
      </c>
      <c r="D142" s="96">
        <f>C142/B142</f>
        <v>0.20358868184955142</v>
      </c>
      <c r="E142" s="95">
        <f>SUM(B131:B142)</f>
        <v>14376</v>
      </c>
      <c r="F142" s="98">
        <f>AVERAGE(B131:B142)</f>
        <v>1198</v>
      </c>
      <c r="G142" s="95">
        <v>1462</v>
      </c>
      <c r="H142" s="97">
        <f>SUM(G131:G142)</f>
        <v>14484</v>
      </c>
      <c r="I142" s="99">
        <f t="shared" si="351"/>
        <v>1207</v>
      </c>
      <c r="J142" s="41">
        <v>1358</v>
      </c>
      <c r="K142" s="41">
        <v>104</v>
      </c>
      <c r="L142" s="42">
        <f>J142/G142</f>
        <v>0.92886456908344728</v>
      </c>
      <c r="M142" s="41">
        <f>SUM(J131:J142)</f>
        <v>12284</v>
      </c>
      <c r="N142" s="88">
        <f t="shared" ref="N142" si="368">M142/H142</f>
        <v>0.84810825738746198</v>
      </c>
      <c r="O142" s="91">
        <v>1413</v>
      </c>
      <c r="P142" s="91">
        <f>O142-J142</f>
        <v>55</v>
      </c>
      <c r="Q142" s="91">
        <v>49</v>
      </c>
      <c r="R142" s="92">
        <f>O142/G142</f>
        <v>0.96648426812585497</v>
      </c>
      <c r="S142" s="93">
        <f>SUM(O131:O142)</f>
        <v>13839</v>
      </c>
      <c r="T142" s="94">
        <f>S142/H142</f>
        <v>0.95546810273405136</v>
      </c>
    </row>
    <row r="143" spans="1:20" ht="13.5" customHeight="1" x14ac:dyDescent="0.2">
      <c r="A143" s="75">
        <v>45809</v>
      </c>
      <c r="B143" s="95">
        <v>1215</v>
      </c>
      <c r="C143" s="95">
        <v>165</v>
      </c>
      <c r="D143" s="96">
        <f>C143/B143</f>
        <v>0.13580246913580246</v>
      </c>
      <c r="E143" s="95">
        <f>SUM(B132:B143)</f>
        <v>14263</v>
      </c>
      <c r="F143" s="98">
        <f>AVERAGE(B132:B143)</f>
        <v>1188.5833333333333</v>
      </c>
      <c r="G143" s="95">
        <v>1219</v>
      </c>
      <c r="H143" s="97">
        <f>SUM(G132:G143)</f>
        <v>14349</v>
      </c>
      <c r="I143" s="99">
        <f t="shared" si="351"/>
        <v>1195.75</v>
      </c>
      <c r="J143" s="41">
        <v>1021</v>
      </c>
      <c r="K143" s="41">
        <v>198</v>
      </c>
      <c r="L143" s="42">
        <f>J143/G143</f>
        <v>0.83757178014766198</v>
      </c>
      <c r="M143" s="41">
        <f>SUM(J132:J143)</f>
        <v>12379</v>
      </c>
      <c r="N143" s="88">
        <f>M143/H143</f>
        <v>0.86270820266220638</v>
      </c>
      <c r="O143" s="91">
        <v>1216</v>
      </c>
      <c r="P143" s="91">
        <f>O143-J143</f>
        <v>195</v>
      </c>
      <c r="Q143" s="91">
        <v>3</v>
      </c>
      <c r="R143" s="92">
        <f>O143/G143</f>
        <v>0.99753896636587369</v>
      </c>
      <c r="S143" s="93">
        <f>SUM(O132:O143)</f>
        <v>13797</v>
      </c>
      <c r="T143" s="94">
        <f>S143/H143</f>
        <v>0.96153042023834412</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7"/>
  <sheetViews>
    <sheetView zoomScaleNormal="100" workbookViewId="0">
      <pane ySplit="1" topLeftCell="A383" activePane="bottomLeft" state="frozen"/>
      <selection pane="bottomLeft" activeCell="A417" sqref="A417"/>
    </sheetView>
  </sheetViews>
  <sheetFormatPr defaultRowHeight="12.75" x14ac:dyDescent="0.2"/>
  <cols>
    <col min="1" max="1" width="11.7109375" style="6" customWidth="1"/>
    <col min="2" max="5" width="11.7109375" style="1" customWidth="1"/>
  </cols>
  <sheetData>
    <row r="1" spans="1:5" ht="36" x14ac:dyDescent="0.2">
      <c r="A1" s="100" t="s">
        <v>0</v>
      </c>
      <c r="B1" s="7" t="s">
        <v>95</v>
      </c>
      <c r="C1" s="7" t="s">
        <v>96</v>
      </c>
      <c r="D1" s="7" t="s">
        <v>97</v>
      </c>
      <c r="E1" s="7" t="s">
        <v>98</v>
      </c>
    </row>
    <row r="2" spans="1:5" x14ac:dyDescent="0.2">
      <c r="A2" s="102">
        <v>33147</v>
      </c>
      <c r="B2" s="101">
        <v>1787</v>
      </c>
      <c r="C2" s="101">
        <v>1019</v>
      </c>
      <c r="D2" s="97">
        <v>768</v>
      </c>
      <c r="E2" s="97" t="s">
        <v>13</v>
      </c>
    </row>
    <row r="3" spans="1:5" x14ac:dyDescent="0.2">
      <c r="A3" s="102">
        <v>33178</v>
      </c>
      <c r="B3" s="101">
        <v>1683</v>
      </c>
      <c r="C3" s="101">
        <v>1006</v>
      </c>
      <c r="D3" s="97">
        <v>677</v>
      </c>
      <c r="E3" s="97" t="s">
        <v>13</v>
      </c>
    </row>
    <row r="4" spans="1:5" x14ac:dyDescent="0.2">
      <c r="A4" s="102">
        <v>33208</v>
      </c>
      <c r="B4" s="101">
        <v>2603</v>
      </c>
      <c r="C4" s="101">
        <v>1637</v>
      </c>
      <c r="D4" s="97">
        <v>966</v>
      </c>
      <c r="E4" s="97" t="s">
        <v>13</v>
      </c>
    </row>
    <row r="5" spans="1:5" x14ac:dyDescent="0.2">
      <c r="A5" s="102">
        <v>33239</v>
      </c>
      <c r="B5" s="101">
        <v>2404</v>
      </c>
      <c r="C5" s="101">
        <v>1620</v>
      </c>
      <c r="D5" s="97">
        <v>784</v>
      </c>
      <c r="E5" s="97" t="s">
        <v>13</v>
      </c>
    </row>
    <row r="6" spans="1:5" x14ac:dyDescent="0.2">
      <c r="A6" s="102">
        <v>33270</v>
      </c>
      <c r="B6" s="101">
        <v>2272</v>
      </c>
      <c r="C6" s="101">
        <v>1318</v>
      </c>
      <c r="D6" s="97">
        <v>954</v>
      </c>
      <c r="E6" s="97" t="s">
        <v>13</v>
      </c>
    </row>
    <row r="7" spans="1:5" x14ac:dyDescent="0.2">
      <c r="A7" s="102">
        <v>33298</v>
      </c>
      <c r="B7" s="101">
        <v>1594</v>
      </c>
      <c r="C7" s="101">
        <v>1522</v>
      </c>
      <c r="D7" s="97">
        <v>72</v>
      </c>
      <c r="E7" s="97" t="s">
        <v>13</v>
      </c>
    </row>
    <row r="8" spans="1:5" x14ac:dyDescent="0.2">
      <c r="A8" s="102">
        <v>33329</v>
      </c>
      <c r="B8" s="101">
        <v>1361</v>
      </c>
      <c r="C8" s="101">
        <v>1454</v>
      </c>
      <c r="D8" s="97">
        <v>-93</v>
      </c>
      <c r="E8" s="97" t="s">
        <v>13</v>
      </c>
    </row>
    <row r="9" spans="1:5" x14ac:dyDescent="0.2">
      <c r="A9" s="102">
        <v>33359</v>
      </c>
      <c r="B9" s="101">
        <v>1212</v>
      </c>
      <c r="C9" s="101">
        <v>1488</v>
      </c>
      <c r="D9" s="97">
        <v>-276</v>
      </c>
      <c r="E9" s="97" t="s">
        <v>13</v>
      </c>
    </row>
    <row r="10" spans="1:5" x14ac:dyDescent="0.2">
      <c r="A10" s="102">
        <v>33390</v>
      </c>
      <c r="B10" s="101">
        <v>1358</v>
      </c>
      <c r="C10" s="101">
        <v>1509</v>
      </c>
      <c r="D10" s="97">
        <v>-151</v>
      </c>
      <c r="E10" s="97" t="s">
        <v>13</v>
      </c>
    </row>
    <row r="11" spans="1:5" x14ac:dyDescent="0.2">
      <c r="A11" s="102">
        <v>33420</v>
      </c>
      <c r="B11" s="101">
        <v>1631</v>
      </c>
      <c r="C11" s="101">
        <v>1322</v>
      </c>
      <c r="D11" s="97">
        <v>309</v>
      </c>
      <c r="E11" s="97" t="s">
        <v>13</v>
      </c>
    </row>
    <row r="12" spans="1:5" x14ac:dyDescent="0.2">
      <c r="A12" s="102">
        <v>33451</v>
      </c>
      <c r="B12" s="101">
        <v>1673</v>
      </c>
      <c r="C12" s="101">
        <v>1392</v>
      </c>
      <c r="D12" s="97">
        <v>281</v>
      </c>
      <c r="E12" s="97" t="s">
        <v>13</v>
      </c>
    </row>
    <row r="13" spans="1:5" x14ac:dyDescent="0.2">
      <c r="A13" s="102">
        <v>33482</v>
      </c>
      <c r="B13" s="101">
        <v>1449</v>
      </c>
      <c r="C13" s="101">
        <v>1212</v>
      </c>
      <c r="D13" s="97">
        <v>237</v>
      </c>
      <c r="E13" s="101">
        <f>SUM(D2:D13)</f>
        <v>4528</v>
      </c>
    </row>
    <row r="14" spans="1:5" x14ac:dyDescent="0.2">
      <c r="A14" s="102">
        <v>33512</v>
      </c>
      <c r="B14" s="101">
        <v>1534</v>
      </c>
      <c r="C14" s="101">
        <v>1100</v>
      </c>
      <c r="D14" s="97">
        <v>434</v>
      </c>
      <c r="E14" s="101">
        <f>SUM(D3:D14)</f>
        <v>4194</v>
      </c>
    </row>
    <row r="15" spans="1:5" x14ac:dyDescent="0.2">
      <c r="A15" s="102">
        <v>33543</v>
      </c>
      <c r="B15" s="101">
        <v>1486</v>
      </c>
      <c r="C15" s="101">
        <v>1418</v>
      </c>
      <c r="D15" s="97">
        <v>68</v>
      </c>
      <c r="E15" s="101">
        <f>SUM(D4:D15)</f>
        <v>3585</v>
      </c>
    </row>
    <row r="16" spans="1:5" x14ac:dyDescent="0.2">
      <c r="A16" s="102">
        <v>33573</v>
      </c>
      <c r="B16" s="101">
        <v>1911</v>
      </c>
      <c r="C16" s="101">
        <v>1719</v>
      </c>
      <c r="D16" s="97">
        <v>192</v>
      </c>
      <c r="E16" s="101">
        <f t="shared" ref="E16:E79" si="0">SUM(D5:D16)</f>
        <v>2811</v>
      </c>
    </row>
    <row r="17" spans="1:5" x14ac:dyDescent="0.2">
      <c r="A17" s="102">
        <v>33604</v>
      </c>
      <c r="B17" s="101">
        <v>2225</v>
      </c>
      <c r="C17" s="101">
        <v>1702</v>
      </c>
      <c r="D17" s="97">
        <v>523</v>
      </c>
      <c r="E17" s="101">
        <f t="shared" si="0"/>
        <v>2550</v>
      </c>
    </row>
    <row r="18" spans="1:5" x14ac:dyDescent="0.2">
      <c r="A18" s="102">
        <v>33635</v>
      </c>
      <c r="B18" s="101">
        <v>2019</v>
      </c>
      <c r="C18" s="101">
        <v>1434</v>
      </c>
      <c r="D18" s="97">
        <v>585</v>
      </c>
      <c r="E18" s="101">
        <f t="shared" si="0"/>
        <v>2181</v>
      </c>
    </row>
    <row r="19" spans="1:5" x14ac:dyDescent="0.2">
      <c r="A19" s="102">
        <v>33664</v>
      </c>
      <c r="B19" s="101">
        <v>1315</v>
      </c>
      <c r="C19" s="101">
        <v>1618</v>
      </c>
      <c r="D19" s="97">
        <v>-303</v>
      </c>
      <c r="E19" s="101">
        <f t="shared" si="0"/>
        <v>1806</v>
      </c>
    </row>
    <row r="20" spans="1:5" x14ac:dyDescent="0.2">
      <c r="A20" s="102">
        <v>33695</v>
      </c>
      <c r="B20" s="101">
        <v>1183</v>
      </c>
      <c r="C20" s="101">
        <v>1408</v>
      </c>
      <c r="D20" s="97">
        <v>-225</v>
      </c>
      <c r="E20" s="101">
        <f t="shared" si="0"/>
        <v>1674</v>
      </c>
    </row>
    <row r="21" spans="1:5" x14ac:dyDescent="0.2">
      <c r="A21" s="102">
        <v>33725</v>
      </c>
      <c r="B21" s="101">
        <v>1331</v>
      </c>
      <c r="C21" s="101">
        <v>1468</v>
      </c>
      <c r="D21" s="97">
        <v>-137</v>
      </c>
      <c r="E21" s="101">
        <f t="shared" si="0"/>
        <v>1813</v>
      </c>
    </row>
    <row r="22" spans="1:5" x14ac:dyDescent="0.2">
      <c r="A22" s="102">
        <v>33756</v>
      </c>
      <c r="B22" s="101">
        <v>1304</v>
      </c>
      <c r="C22" s="101">
        <v>1263</v>
      </c>
      <c r="D22" s="97">
        <v>41</v>
      </c>
      <c r="E22" s="101">
        <f t="shared" si="0"/>
        <v>2005</v>
      </c>
    </row>
    <row r="23" spans="1:5" x14ac:dyDescent="0.2">
      <c r="A23" s="102">
        <v>33786</v>
      </c>
      <c r="B23" s="101">
        <v>1309</v>
      </c>
      <c r="C23" s="101">
        <v>1329</v>
      </c>
      <c r="D23" s="97">
        <v>-20</v>
      </c>
      <c r="E23" s="101">
        <f t="shared" si="0"/>
        <v>1676</v>
      </c>
    </row>
    <row r="24" spans="1:5" x14ac:dyDescent="0.2">
      <c r="A24" s="102">
        <v>33817</v>
      </c>
      <c r="B24" s="101">
        <v>1608</v>
      </c>
      <c r="C24" s="101">
        <v>1327</v>
      </c>
      <c r="D24" s="97">
        <v>281</v>
      </c>
      <c r="E24" s="101">
        <f t="shared" si="0"/>
        <v>1676</v>
      </c>
    </row>
    <row r="25" spans="1:5" x14ac:dyDescent="0.2">
      <c r="A25" s="102">
        <v>33848</v>
      </c>
      <c r="B25" s="101">
        <v>1543</v>
      </c>
      <c r="C25" s="101">
        <v>1228</v>
      </c>
      <c r="D25" s="97">
        <v>315</v>
      </c>
      <c r="E25" s="101">
        <f t="shared" si="0"/>
        <v>1754</v>
      </c>
    </row>
    <row r="26" spans="1:5" x14ac:dyDescent="0.2">
      <c r="A26" s="102">
        <v>33878</v>
      </c>
      <c r="B26" s="101">
        <v>1524</v>
      </c>
      <c r="C26" s="101">
        <v>976</v>
      </c>
      <c r="D26" s="97">
        <v>548</v>
      </c>
      <c r="E26" s="101">
        <f t="shared" si="0"/>
        <v>1868</v>
      </c>
    </row>
    <row r="27" spans="1:5" x14ac:dyDescent="0.2">
      <c r="A27" s="102">
        <v>33909</v>
      </c>
      <c r="B27" s="101">
        <v>1979</v>
      </c>
      <c r="C27" s="101">
        <v>1131</v>
      </c>
      <c r="D27" s="97">
        <v>848</v>
      </c>
      <c r="E27" s="101">
        <f t="shared" si="0"/>
        <v>2648</v>
      </c>
    </row>
    <row r="28" spans="1:5" x14ac:dyDescent="0.2">
      <c r="A28" s="102">
        <v>33939</v>
      </c>
      <c r="B28" s="101">
        <v>2266</v>
      </c>
      <c r="C28" s="101">
        <v>1586</v>
      </c>
      <c r="D28" s="97">
        <v>680</v>
      </c>
      <c r="E28" s="101">
        <f t="shared" si="0"/>
        <v>3136</v>
      </c>
    </row>
    <row r="29" spans="1:5" x14ac:dyDescent="0.2">
      <c r="A29" s="102">
        <v>33970</v>
      </c>
      <c r="B29" s="101">
        <v>2888</v>
      </c>
      <c r="C29" s="101">
        <v>1633</v>
      </c>
      <c r="D29" s="97">
        <v>1255</v>
      </c>
      <c r="E29" s="101">
        <f t="shared" si="0"/>
        <v>3868</v>
      </c>
    </row>
    <row r="30" spans="1:5" x14ac:dyDescent="0.2">
      <c r="A30" s="102">
        <v>34001</v>
      </c>
      <c r="B30" s="101">
        <v>2339</v>
      </c>
      <c r="C30" s="101">
        <v>1160</v>
      </c>
      <c r="D30" s="97">
        <v>1179</v>
      </c>
      <c r="E30" s="101">
        <f t="shared" si="0"/>
        <v>4462</v>
      </c>
    </row>
    <row r="31" spans="1:5" x14ac:dyDescent="0.2">
      <c r="A31" s="102">
        <v>34029</v>
      </c>
      <c r="B31" s="101">
        <v>1481</v>
      </c>
      <c r="C31" s="101">
        <v>1589</v>
      </c>
      <c r="D31" s="97">
        <v>-108</v>
      </c>
      <c r="E31" s="101">
        <f t="shared" si="0"/>
        <v>4657</v>
      </c>
    </row>
    <row r="32" spans="1:5" x14ac:dyDescent="0.2">
      <c r="A32" s="102">
        <v>34060</v>
      </c>
      <c r="B32" s="101">
        <v>1692</v>
      </c>
      <c r="C32" s="101">
        <v>1389</v>
      </c>
      <c r="D32" s="97">
        <v>303</v>
      </c>
      <c r="E32" s="101">
        <f t="shared" si="0"/>
        <v>5185</v>
      </c>
    </row>
    <row r="33" spans="1:5" x14ac:dyDescent="0.2">
      <c r="A33" s="102">
        <v>34090</v>
      </c>
      <c r="B33" s="101">
        <v>1608</v>
      </c>
      <c r="C33" s="101">
        <v>1298</v>
      </c>
      <c r="D33" s="97">
        <v>310</v>
      </c>
      <c r="E33" s="101">
        <f t="shared" si="0"/>
        <v>5632</v>
      </c>
    </row>
    <row r="34" spans="1:5" x14ac:dyDescent="0.2">
      <c r="A34" s="102">
        <v>34121</v>
      </c>
      <c r="B34" s="101">
        <v>1493</v>
      </c>
      <c r="C34" s="101">
        <v>1188</v>
      </c>
      <c r="D34" s="97">
        <v>305</v>
      </c>
      <c r="E34" s="101">
        <f t="shared" si="0"/>
        <v>5896</v>
      </c>
    </row>
    <row r="35" spans="1:5" x14ac:dyDescent="0.2">
      <c r="A35" s="102">
        <v>34151</v>
      </c>
      <c r="B35" s="101">
        <v>1803</v>
      </c>
      <c r="C35" s="101">
        <v>1164</v>
      </c>
      <c r="D35" s="97">
        <v>639</v>
      </c>
      <c r="E35" s="101">
        <f t="shared" si="0"/>
        <v>6555</v>
      </c>
    </row>
    <row r="36" spans="1:5" x14ac:dyDescent="0.2">
      <c r="A36" s="102">
        <v>34182</v>
      </c>
      <c r="B36" s="101">
        <v>1854</v>
      </c>
      <c r="C36" s="101">
        <v>1157</v>
      </c>
      <c r="D36" s="97">
        <v>697</v>
      </c>
      <c r="E36" s="101">
        <f t="shared" si="0"/>
        <v>6971</v>
      </c>
    </row>
    <row r="37" spans="1:5" x14ac:dyDescent="0.2">
      <c r="A37" s="102">
        <v>34213</v>
      </c>
      <c r="B37" s="101">
        <v>1837</v>
      </c>
      <c r="C37" s="101">
        <v>1150</v>
      </c>
      <c r="D37" s="97">
        <v>687</v>
      </c>
      <c r="E37" s="101">
        <f t="shared" si="0"/>
        <v>7343</v>
      </c>
    </row>
    <row r="38" spans="1:5" x14ac:dyDescent="0.2">
      <c r="A38" s="102">
        <v>34243</v>
      </c>
      <c r="B38" s="101">
        <v>1909</v>
      </c>
      <c r="C38" s="101">
        <v>984</v>
      </c>
      <c r="D38" s="97">
        <v>925</v>
      </c>
      <c r="E38" s="101">
        <f t="shared" si="0"/>
        <v>7720</v>
      </c>
    </row>
    <row r="39" spans="1:5" x14ac:dyDescent="0.2">
      <c r="A39" s="102">
        <v>34274</v>
      </c>
      <c r="B39" s="101">
        <v>2352</v>
      </c>
      <c r="C39" s="101">
        <v>1123</v>
      </c>
      <c r="D39" s="97">
        <v>1229</v>
      </c>
      <c r="E39" s="101">
        <f t="shared" si="0"/>
        <v>8101</v>
      </c>
    </row>
    <row r="40" spans="1:5" x14ac:dyDescent="0.2">
      <c r="A40" s="102">
        <v>34304</v>
      </c>
      <c r="B40" s="101">
        <v>2484</v>
      </c>
      <c r="C40" s="101">
        <v>1496</v>
      </c>
      <c r="D40" s="97">
        <v>988</v>
      </c>
      <c r="E40" s="101">
        <f t="shared" si="0"/>
        <v>8409</v>
      </c>
    </row>
    <row r="41" spans="1:5" x14ac:dyDescent="0.2">
      <c r="A41" s="102">
        <v>34335</v>
      </c>
      <c r="B41" s="101">
        <v>3384</v>
      </c>
      <c r="C41" s="101">
        <v>1638</v>
      </c>
      <c r="D41" s="97">
        <v>1746</v>
      </c>
      <c r="E41" s="101">
        <f t="shared" si="0"/>
        <v>8900</v>
      </c>
    </row>
    <row r="42" spans="1:5" x14ac:dyDescent="0.2">
      <c r="A42" s="102">
        <v>34366</v>
      </c>
      <c r="B42" s="101">
        <v>2549</v>
      </c>
      <c r="C42" s="101">
        <v>1264</v>
      </c>
      <c r="D42" s="97">
        <v>1285</v>
      </c>
      <c r="E42" s="101">
        <f t="shared" si="0"/>
        <v>9006</v>
      </c>
    </row>
    <row r="43" spans="1:5" x14ac:dyDescent="0.2">
      <c r="A43" s="102">
        <v>34394</v>
      </c>
      <c r="B43" s="101">
        <v>2200</v>
      </c>
      <c r="C43" s="101">
        <v>1518</v>
      </c>
      <c r="D43" s="97">
        <v>682</v>
      </c>
      <c r="E43" s="101">
        <f t="shared" si="0"/>
        <v>9796</v>
      </c>
    </row>
    <row r="44" spans="1:5" x14ac:dyDescent="0.2">
      <c r="A44" s="102">
        <v>34425</v>
      </c>
      <c r="B44" s="101">
        <v>2019</v>
      </c>
      <c r="C44" s="101">
        <v>1449</v>
      </c>
      <c r="D44" s="97">
        <v>570</v>
      </c>
      <c r="E44" s="101">
        <f t="shared" si="0"/>
        <v>10063</v>
      </c>
    </row>
    <row r="45" spans="1:5" x14ac:dyDescent="0.2">
      <c r="A45" s="102">
        <v>34455</v>
      </c>
      <c r="B45" s="101">
        <v>2058</v>
      </c>
      <c r="C45" s="101">
        <v>1351</v>
      </c>
      <c r="D45" s="97">
        <v>707</v>
      </c>
      <c r="E45" s="101">
        <f t="shared" si="0"/>
        <v>10460</v>
      </c>
    </row>
    <row r="46" spans="1:5" x14ac:dyDescent="0.2">
      <c r="A46" s="102">
        <v>34486</v>
      </c>
      <c r="B46" s="101">
        <v>1893</v>
      </c>
      <c r="C46" s="101">
        <v>1261</v>
      </c>
      <c r="D46" s="97">
        <v>632</v>
      </c>
      <c r="E46" s="101">
        <f t="shared" si="0"/>
        <v>10787</v>
      </c>
    </row>
    <row r="47" spans="1:5" x14ac:dyDescent="0.2">
      <c r="A47" s="102">
        <v>34516</v>
      </c>
      <c r="B47" s="101">
        <v>2234</v>
      </c>
      <c r="C47" s="101">
        <v>1333</v>
      </c>
      <c r="D47" s="97">
        <v>901</v>
      </c>
      <c r="E47" s="101">
        <f t="shared" si="0"/>
        <v>11049</v>
      </c>
    </row>
    <row r="48" spans="1:5" x14ac:dyDescent="0.2">
      <c r="A48" s="102">
        <v>34547</v>
      </c>
      <c r="B48" s="101">
        <v>2410</v>
      </c>
      <c r="C48" s="101">
        <v>1246</v>
      </c>
      <c r="D48" s="97">
        <v>1164</v>
      </c>
      <c r="E48" s="101">
        <f t="shared" si="0"/>
        <v>11516</v>
      </c>
    </row>
    <row r="49" spans="1:5" x14ac:dyDescent="0.2">
      <c r="A49" s="102">
        <v>34578</v>
      </c>
      <c r="B49" s="101">
        <v>2332</v>
      </c>
      <c r="C49" s="101">
        <v>1091</v>
      </c>
      <c r="D49" s="97">
        <v>1241</v>
      </c>
      <c r="E49" s="101">
        <f t="shared" si="0"/>
        <v>12070</v>
      </c>
    </row>
    <row r="50" spans="1:5" x14ac:dyDescent="0.2">
      <c r="A50" s="102">
        <v>34608</v>
      </c>
      <c r="B50" s="101">
        <v>2301</v>
      </c>
      <c r="C50" s="101">
        <v>973</v>
      </c>
      <c r="D50" s="97">
        <v>1328</v>
      </c>
      <c r="E50" s="101">
        <f t="shared" si="0"/>
        <v>12473</v>
      </c>
    </row>
    <row r="51" spans="1:5" x14ac:dyDescent="0.2">
      <c r="A51" s="102">
        <v>34639</v>
      </c>
      <c r="B51" s="101">
        <v>2617</v>
      </c>
      <c r="C51" s="101">
        <v>1241</v>
      </c>
      <c r="D51" s="97">
        <v>1376</v>
      </c>
      <c r="E51" s="101">
        <f t="shared" si="0"/>
        <v>12620</v>
      </c>
    </row>
    <row r="52" spans="1:5" x14ac:dyDescent="0.2">
      <c r="A52" s="102">
        <v>34669</v>
      </c>
      <c r="B52" s="101">
        <v>3121</v>
      </c>
      <c r="C52" s="101">
        <v>1560</v>
      </c>
      <c r="D52" s="97">
        <v>1561</v>
      </c>
      <c r="E52" s="101">
        <f t="shared" si="0"/>
        <v>13193</v>
      </c>
    </row>
    <row r="53" spans="1:5" x14ac:dyDescent="0.2">
      <c r="A53" s="102">
        <v>34700</v>
      </c>
      <c r="B53" s="101">
        <v>3980</v>
      </c>
      <c r="C53" s="101">
        <v>1864</v>
      </c>
      <c r="D53" s="97">
        <v>2116</v>
      </c>
      <c r="E53" s="101">
        <f t="shared" si="0"/>
        <v>13563</v>
      </c>
    </row>
    <row r="54" spans="1:5" x14ac:dyDescent="0.2">
      <c r="A54" s="102">
        <v>34731</v>
      </c>
      <c r="B54" s="101">
        <v>3250</v>
      </c>
      <c r="C54" s="101">
        <v>1334</v>
      </c>
      <c r="D54" s="97">
        <v>1916</v>
      </c>
      <c r="E54" s="101">
        <f t="shared" si="0"/>
        <v>14194</v>
      </c>
    </row>
    <row r="55" spans="1:5" x14ac:dyDescent="0.2">
      <c r="A55" s="102">
        <v>34759</v>
      </c>
      <c r="B55" s="101">
        <v>2474</v>
      </c>
      <c r="C55" s="101">
        <v>1526</v>
      </c>
      <c r="D55" s="97">
        <v>948</v>
      </c>
      <c r="E55" s="101">
        <f t="shared" si="0"/>
        <v>14460</v>
      </c>
    </row>
    <row r="56" spans="1:5" x14ac:dyDescent="0.2">
      <c r="A56" s="102">
        <v>34790</v>
      </c>
      <c r="B56" s="101">
        <v>2429</v>
      </c>
      <c r="C56" s="101">
        <v>1623</v>
      </c>
      <c r="D56" s="97">
        <v>806</v>
      </c>
      <c r="E56" s="101">
        <f t="shared" si="0"/>
        <v>14696</v>
      </c>
    </row>
    <row r="57" spans="1:5" x14ac:dyDescent="0.2">
      <c r="A57" s="102">
        <v>34820</v>
      </c>
      <c r="B57" s="101">
        <v>2441</v>
      </c>
      <c r="C57" s="101">
        <v>1663</v>
      </c>
      <c r="D57" s="97">
        <v>778</v>
      </c>
      <c r="E57" s="101">
        <f t="shared" si="0"/>
        <v>14767</v>
      </c>
    </row>
    <row r="58" spans="1:5" x14ac:dyDescent="0.2">
      <c r="A58" s="102">
        <v>34851</v>
      </c>
      <c r="B58" s="101">
        <v>2555</v>
      </c>
      <c r="C58" s="101">
        <v>1315</v>
      </c>
      <c r="D58" s="97">
        <v>1240</v>
      </c>
      <c r="E58" s="101">
        <f t="shared" si="0"/>
        <v>15375</v>
      </c>
    </row>
    <row r="59" spans="1:5" x14ac:dyDescent="0.2">
      <c r="A59" s="102">
        <v>34881</v>
      </c>
      <c r="B59" s="101">
        <v>3313</v>
      </c>
      <c r="C59" s="101">
        <v>1511</v>
      </c>
      <c r="D59" s="97">
        <v>1802</v>
      </c>
      <c r="E59" s="101">
        <f t="shared" si="0"/>
        <v>16276</v>
      </c>
    </row>
    <row r="60" spans="1:5" x14ac:dyDescent="0.2">
      <c r="A60" s="102">
        <v>34912</v>
      </c>
      <c r="B60" s="101">
        <v>3170</v>
      </c>
      <c r="C60" s="101">
        <v>1310</v>
      </c>
      <c r="D60" s="97">
        <v>1860</v>
      </c>
      <c r="E60" s="101">
        <f t="shared" si="0"/>
        <v>16972</v>
      </c>
    </row>
    <row r="61" spans="1:5" x14ac:dyDescent="0.2">
      <c r="A61" s="102">
        <v>34943</v>
      </c>
      <c r="B61" s="101">
        <v>3489</v>
      </c>
      <c r="C61" s="101">
        <v>1330</v>
      </c>
      <c r="D61" s="97">
        <v>2159</v>
      </c>
      <c r="E61" s="101">
        <f t="shared" si="0"/>
        <v>17890</v>
      </c>
    </row>
    <row r="62" spans="1:5" x14ac:dyDescent="0.2">
      <c r="A62" s="102">
        <v>34973</v>
      </c>
      <c r="B62" s="101">
        <v>3295</v>
      </c>
      <c r="C62" s="101">
        <v>1061</v>
      </c>
      <c r="D62" s="97">
        <v>2234</v>
      </c>
      <c r="E62" s="101">
        <f t="shared" si="0"/>
        <v>18796</v>
      </c>
    </row>
    <row r="63" spans="1:5" x14ac:dyDescent="0.2">
      <c r="A63" s="102">
        <v>35004</v>
      </c>
      <c r="B63" s="101">
        <v>2999</v>
      </c>
      <c r="C63" s="101">
        <v>1442</v>
      </c>
      <c r="D63" s="97">
        <v>1557</v>
      </c>
      <c r="E63" s="101">
        <f t="shared" si="0"/>
        <v>18977</v>
      </c>
    </row>
    <row r="64" spans="1:5" x14ac:dyDescent="0.2">
      <c r="A64" s="102">
        <v>35034</v>
      </c>
      <c r="B64" s="101">
        <v>3370</v>
      </c>
      <c r="C64" s="101">
        <v>1809</v>
      </c>
      <c r="D64" s="97">
        <v>1561</v>
      </c>
      <c r="E64" s="101">
        <f t="shared" si="0"/>
        <v>18977</v>
      </c>
    </row>
    <row r="65" spans="1:5" x14ac:dyDescent="0.2">
      <c r="A65" s="102">
        <v>35065</v>
      </c>
      <c r="B65" s="101">
        <v>4491</v>
      </c>
      <c r="C65" s="101">
        <v>2001</v>
      </c>
      <c r="D65" s="97">
        <v>2490</v>
      </c>
      <c r="E65" s="101">
        <f t="shared" si="0"/>
        <v>19351</v>
      </c>
    </row>
    <row r="66" spans="1:5" x14ac:dyDescent="0.2">
      <c r="A66" s="102">
        <v>35096</v>
      </c>
      <c r="B66" s="101">
        <v>3062</v>
      </c>
      <c r="C66" s="101">
        <v>1469</v>
      </c>
      <c r="D66" s="97">
        <v>1593</v>
      </c>
      <c r="E66" s="101">
        <f t="shared" si="0"/>
        <v>19028</v>
      </c>
    </row>
    <row r="67" spans="1:5" x14ac:dyDescent="0.2">
      <c r="A67" s="102">
        <v>35125</v>
      </c>
      <c r="B67" s="101">
        <v>2564</v>
      </c>
      <c r="C67" s="101">
        <v>1942</v>
      </c>
      <c r="D67" s="97">
        <v>622</v>
      </c>
      <c r="E67" s="101">
        <f t="shared" si="0"/>
        <v>18702</v>
      </c>
    </row>
    <row r="68" spans="1:5" x14ac:dyDescent="0.2">
      <c r="A68" s="102">
        <v>35156</v>
      </c>
      <c r="B68" s="101">
        <v>2489</v>
      </c>
      <c r="C68" s="101">
        <v>1804</v>
      </c>
      <c r="D68" s="97">
        <v>685</v>
      </c>
      <c r="E68" s="101">
        <f t="shared" si="0"/>
        <v>18581</v>
      </c>
    </row>
    <row r="69" spans="1:5" x14ac:dyDescent="0.2">
      <c r="A69" s="102">
        <v>35186</v>
      </c>
      <c r="B69" s="101">
        <v>2319</v>
      </c>
      <c r="C69" s="101">
        <v>1702</v>
      </c>
      <c r="D69" s="97">
        <v>617</v>
      </c>
      <c r="E69" s="101">
        <f t="shared" si="0"/>
        <v>18420</v>
      </c>
    </row>
    <row r="70" spans="1:5" x14ac:dyDescent="0.2">
      <c r="A70" s="102">
        <v>35217</v>
      </c>
      <c r="B70" s="101">
        <v>2327</v>
      </c>
      <c r="C70" s="101">
        <v>1682</v>
      </c>
      <c r="D70" s="97">
        <v>645</v>
      </c>
      <c r="E70" s="101">
        <f t="shared" si="0"/>
        <v>17825</v>
      </c>
    </row>
    <row r="71" spans="1:5" x14ac:dyDescent="0.2">
      <c r="A71" s="102">
        <v>35247</v>
      </c>
      <c r="B71" s="101">
        <v>2804</v>
      </c>
      <c r="C71" s="101">
        <v>1632</v>
      </c>
      <c r="D71" s="97">
        <v>1172</v>
      </c>
      <c r="E71" s="101">
        <f t="shared" si="0"/>
        <v>17195</v>
      </c>
    </row>
    <row r="72" spans="1:5" x14ac:dyDescent="0.2">
      <c r="A72" s="102">
        <v>35278</v>
      </c>
      <c r="B72" s="101">
        <v>2456</v>
      </c>
      <c r="C72" s="101">
        <v>1424</v>
      </c>
      <c r="D72" s="97">
        <v>1032</v>
      </c>
      <c r="E72" s="101">
        <f t="shared" si="0"/>
        <v>16367</v>
      </c>
    </row>
    <row r="73" spans="1:5" x14ac:dyDescent="0.2">
      <c r="A73" s="102">
        <v>35309</v>
      </c>
      <c r="B73" s="101">
        <v>2557</v>
      </c>
      <c r="C73" s="101">
        <v>1441</v>
      </c>
      <c r="D73" s="97">
        <v>1116</v>
      </c>
      <c r="E73" s="101">
        <f t="shared" si="0"/>
        <v>15324</v>
      </c>
    </row>
    <row r="74" spans="1:5" x14ac:dyDescent="0.2">
      <c r="A74" s="102">
        <v>35339</v>
      </c>
      <c r="B74" s="101">
        <v>2614</v>
      </c>
      <c r="C74" s="101">
        <v>1082</v>
      </c>
      <c r="D74" s="97">
        <v>1532</v>
      </c>
      <c r="E74" s="101">
        <f t="shared" si="0"/>
        <v>14622</v>
      </c>
    </row>
    <row r="75" spans="1:5" x14ac:dyDescent="0.2">
      <c r="A75" s="102">
        <v>35370</v>
      </c>
      <c r="B75" s="101">
        <v>2718</v>
      </c>
      <c r="C75" s="101">
        <v>1665</v>
      </c>
      <c r="D75" s="97">
        <v>1053</v>
      </c>
      <c r="E75" s="101">
        <f t="shared" si="0"/>
        <v>14118</v>
      </c>
    </row>
    <row r="76" spans="1:5" x14ac:dyDescent="0.2">
      <c r="A76" s="102">
        <v>35400</v>
      </c>
      <c r="B76" s="101">
        <v>3133</v>
      </c>
      <c r="C76" s="101">
        <v>1902</v>
      </c>
      <c r="D76" s="97">
        <v>1231</v>
      </c>
      <c r="E76" s="101">
        <f t="shared" si="0"/>
        <v>13788</v>
      </c>
    </row>
    <row r="77" spans="1:5" x14ac:dyDescent="0.2">
      <c r="A77" s="102">
        <v>35431</v>
      </c>
      <c r="B77" s="101">
        <v>4368</v>
      </c>
      <c r="C77" s="101">
        <v>2349</v>
      </c>
      <c r="D77" s="97">
        <v>2019</v>
      </c>
      <c r="E77" s="101">
        <f t="shared" si="0"/>
        <v>13317</v>
      </c>
    </row>
    <row r="78" spans="1:5" x14ac:dyDescent="0.2">
      <c r="A78" s="102">
        <v>35462</v>
      </c>
      <c r="B78" s="101">
        <v>2813</v>
      </c>
      <c r="C78" s="101">
        <v>1781</v>
      </c>
      <c r="D78" s="97">
        <v>1032</v>
      </c>
      <c r="E78" s="101">
        <f t="shared" si="0"/>
        <v>12756</v>
      </c>
    </row>
    <row r="79" spans="1:5" x14ac:dyDescent="0.2">
      <c r="A79" s="102">
        <v>35490</v>
      </c>
      <c r="B79" s="101">
        <v>2187</v>
      </c>
      <c r="C79" s="101">
        <v>2339</v>
      </c>
      <c r="D79" s="97">
        <v>-152</v>
      </c>
      <c r="E79" s="101">
        <f t="shared" si="0"/>
        <v>11982</v>
      </c>
    </row>
    <row r="80" spans="1:5" x14ac:dyDescent="0.2">
      <c r="A80" s="102">
        <v>35521</v>
      </c>
      <c r="B80" s="101">
        <v>2192</v>
      </c>
      <c r="C80" s="101">
        <v>2133</v>
      </c>
      <c r="D80" s="97">
        <v>59</v>
      </c>
      <c r="E80" s="101">
        <f t="shared" ref="E80:E143" si="1">SUM(D69:D80)</f>
        <v>11356</v>
      </c>
    </row>
    <row r="81" spans="1:5" x14ac:dyDescent="0.2">
      <c r="A81" s="102">
        <v>35551</v>
      </c>
      <c r="B81" s="101">
        <v>2027</v>
      </c>
      <c r="C81" s="101">
        <v>2063</v>
      </c>
      <c r="D81" s="97">
        <v>-36</v>
      </c>
      <c r="E81" s="101">
        <f t="shared" si="1"/>
        <v>10703</v>
      </c>
    </row>
    <row r="82" spans="1:5" x14ac:dyDescent="0.2">
      <c r="A82" s="102">
        <v>35582</v>
      </c>
      <c r="B82" s="101">
        <v>2143</v>
      </c>
      <c r="C82" s="101">
        <v>1869</v>
      </c>
      <c r="D82" s="97">
        <v>274</v>
      </c>
      <c r="E82" s="101">
        <f t="shared" si="1"/>
        <v>10332</v>
      </c>
    </row>
    <row r="83" spans="1:5" x14ac:dyDescent="0.2">
      <c r="A83" s="102">
        <v>35612</v>
      </c>
      <c r="B83" s="101">
        <v>2506</v>
      </c>
      <c r="C83" s="101">
        <v>1804</v>
      </c>
      <c r="D83" s="97">
        <v>702</v>
      </c>
      <c r="E83" s="101">
        <f t="shared" si="1"/>
        <v>9862</v>
      </c>
    </row>
    <row r="84" spans="1:5" x14ac:dyDescent="0.2">
      <c r="A84" s="102">
        <v>35643</v>
      </c>
      <c r="B84" s="101">
        <v>2209</v>
      </c>
      <c r="C84" s="101">
        <v>1770</v>
      </c>
      <c r="D84" s="97">
        <v>439</v>
      </c>
      <c r="E84" s="101">
        <f t="shared" si="1"/>
        <v>9269</v>
      </c>
    </row>
    <row r="85" spans="1:5" x14ac:dyDescent="0.2">
      <c r="A85" s="102">
        <v>35674</v>
      </c>
      <c r="B85" s="101">
        <v>2012</v>
      </c>
      <c r="C85" s="101">
        <v>1559</v>
      </c>
      <c r="D85" s="97">
        <v>453</v>
      </c>
      <c r="E85" s="101">
        <f t="shared" si="1"/>
        <v>8606</v>
      </c>
    </row>
    <row r="86" spans="1:5" x14ac:dyDescent="0.2">
      <c r="A86" s="102">
        <v>35704</v>
      </c>
      <c r="B86" s="101">
        <v>1930</v>
      </c>
      <c r="C86" s="101">
        <v>1338</v>
      </c>
      <c r="D86" s="97">
        <v>592</v>
      </c>
      <c r="E86" s="101">
        <f t="shared" si="1"/>
        <v>7666</v>
      </c>
    </row>
    <row r="87" spans="1:5" x14ac:dyDescent="0.2">
      <c r="A87" s="102">
        <v>35735</v>
      </c>
      <c r="B87" s="101">
        <v>2181</v>
      </c>
      <c r="C87" s="101">
        <v>1752</v>
      </c>
      <c r="D87" s="97">
        <v>429</v>
      </c>
      <c r="E87" s="101">
        <f t="shared" si="1"/>
        <v>7042</v>
      </c>
    </row>
    <row r="88" spans="1:5" x14ac:dyDescent="0.2">
      <c r="A88" s="102">
        <v>35765</v>
      </c>
      <c r="B88" s="101">
        <v>2306</v>
      </c>
      <c r="C88" s="101">
        <v>2163</v>
      </c>
      <c r="D88" s="97">
        <v>143</v>
      </c>
      <c r="E88" s="101">
        <f t="shared" si="1"/>
        <v>5954</v>
      </c>
    </row>
    <row r="89" spans="1:5" x14ac:dyDescent="0.2">
      <c r="A89" s="102">
        <v>35796</v>
      </c>
      <c r="B89" s="101">
        <v>3289</v>
      </c>
      <c r="C89" s="101">
        <v>2238</v>
      </c>
      <c r="D89" s="97">
        <v>1051</v>
      </c>
      <c r="E89" s="101">
        <f t="shared" si="1"/>
        <v>4986</v>
      </c>
    </row>
    <row r="90" spans="1:5" x14ac:dyDescent="0.2">
      <c r="A90" s="102">
        <v>35827</v>
      </c>
      <c r="B90" s="101">
        <v>2491</v>
      </c>
      <c r="C90" s="101">
        <v>1845</v>
      </c>
      <c r="D90" s="97">
        <v>646</v>
      </c>
      <c r="E90" s="101">
        <f t="shared" si="1"/>
        <v>4600</v>
      </c>
    </row>
    <row r="91" spans="1:5" x14ac:dyDescent="0.2">
      <c r="A91" s="102">
        <v>35855</v>
      </c>
      <c r="B91" s="101">
        <v>1980</v>
      </c>
      <c r="C91" s="101">
        <v>2140</v>
      </c>
      <c r="D91" s="97">
        <v>-160</v>
      </c>
      <c r="E91" s="101">
        <f t="shared" si="1"/>
        <v>4592</v>
      </c>
    </row>
    <row r="92" spans="1:5" x14ac:dyDescent="0.2">
      <c r="A92" s="102">
        <v>35886</v>
      </c>
      <c r="B92" s="101">
        <v>1777</v>
      </c>
      <c r="C92" s="101">
        <v>2034</v>
      </c>
      <c r="D92" s="97">
        <v>-257</v>
      </c>
      <c r="E92" s="101">
        <f t="shared" si="1"/>
        <v>4276</v>
      </c>
    </row>
    <row r="93" spans="1:5" x14ac:dyDescent="0.2">
      <c r="A93" s="102">
        <v>35916</v>
      </c>
      <c r="B93" s="101">
        <v>1622</v>
      </c>
      <c r="C93" s="101">
        <v>2149</v>
      </c>
      <c r="D93" s="97">
        <v>-527</v>
      </c>
      <c r="E93" s="101">
        <f t="shared" si="1"/>
        <v>3785</v>
      </c>
    </row>
    <row r="94" spans="1:5" x14ac:dyDescent="0.2">
      <c r="A94" s="102">
        <v>35947</v>
      </c>
      <c r="B94" s="101">
        <v>1990</v>
      </c>
      <c r="C94" s="101">
        <v>1978</v>
      </c>
      <c r="D94" s="97">
        <v>12</v>
      </c>
      <c r="E94" s="101">
        <f t="shared" si="1"/>
        <v>3523</v>
      </c>
    </row>
    <row r="95" spans="1:5" x14ac:dyDescent="0.2">
      <c r="A95" s="102">
        <v>35977</v>
      </c>
      <c r="B95" s="101">
        <v>2071</v>
      </c>
      <c r="C95" s="101">
        <v>2083</v>
      </c>
      <c r="D95" s="97">
        <v>-12</v>
      </c>
      <c r="E95" s="101">
        <f t="shared" si="1"/>
        <v>2809</v>
      </c>
    </row>
    <row r="96" spans="1:5" x14ac:dyDescent="0.2">
      <c r="A96" s="102">
        <v>36008</v>
      </c>
      <c r="B96" s="101">
        <v>1579</v>
      </c>
      <c r="C96" s="101">
        <v>2028</v>
      </c>
      <c r="D96" s="97">
        <v>-449</v>
      </c>
      <c r="E96" s="101">
        <f t="shared" si="1"/>
        <v>1921</v>
      </c>
    </row>
    <row r="97" spans="1:5" x14ac:dyDescent="0.2">
      <c r="A97" s="102">
        <v>36039</v>
      </c>
      <c r="B97" s="101">
        <v>2018</v>
      </c>
      <c r="C97" s="101">
        <v>1891</v>
      </c>
      <c r="D97" s="97">
        <v>127</v>
      </c>
      <c r="E97" s="101">
        <f t="shared" si="1"/>
        <v>1595</v>
      </c>
    </row>
    <row r="98" spans="1:5" x14ac:dyDescent="0.2">
      <c r="A98" s="102">
        <v>36069</v>
      </c>
      <c r="B98" s="101">
        <v>1860</v>
      </c>
      <c r="C98" s="101">
        <v>1603</v>
      </c>
      <c r="D98" s="97">
        <v>257</v>
      </c>
      <c r="E98" s="101">
        <f t="shared" si="1"/>
        <v>1260</v>
      </c>
    </row>
    <row r="99" spans="1:5" x14ac:dyDescent="0.2">
      <c r="A99" s="102">
        <v>36100</v>
      </c>
      <c r="B99" s="101">
        <v>2015</v>
      </c>
      <c r="C99" s="101">
        <v>1812</v>
      </c>
      <c r="D99" s="97">
        <v>203</v>
      </c>
      <c r="E99" s="101">
        <f t="shared" si="1"/>
        <v>1034</v>
      </c>
    </row>
    <row r="100" spans="1:5" x14ac:dyDescent="0.2">
      <c r="A100" s="102">
        <v>36130</v>
      </c>
      <c r="B100" s="101">
        <v>2266</v>
      </c>
      <c r="C100" s="101">
        <v>2300</v>
      </c>
      <c r="D100" s="97">
        <v>-34</v>
      </c>
      <c r="E100" s="101">
        <f t="shared" si="1"/>
        <v>857</v>
      </c>
    </row>
    <row r="101" spans="1:5" x14ac:dyDescent="0.2">
      <c r="A101" s="102">
        <v>36161</v>
      </c>
      <c r="B101" s="101">
        <v>2669</v>
      </c>
      <c r="C101" s="101">
        <v>2702</v>
      </c>
      <c r="D101" s="97">
        <v>-33</v>
      </c>
      <c r="E101" s="101">
        <f t="shared" si="1"/>
        <v>-227</v>
      </c>
    </row>
    <row r="102" spans="1:5" x14ac:dyDescent="0.2">
      <c r="A102" s="102">
        <v>36192</v>
      </c>
      <c r="B102" s="101">
        <v>2138</v>
      </c>
      <c r="C102" s="101">
        <v>1905</v>
      </c>
      <c r="D102" s="97">
        <v>233</v>
      </c>
      <c r="E102" s="101">
        <f t="shared" si="1"/>
        <v>-640</v>
      </c>
    </row>
    <row r="103" spans="1:5" x14ac:dyDescent="0.2">
      <c r="A103" s="102">
        <v>36220</v>
      </c>
      <c r="B103" s="101">
        <v>1820</v>
      </c>
      <c r="C103" s="101">
        <v>2381</v>
      </c>
      <c r="D103" s="97">
        <v>-561</v>
      </c>
      <c r="E103" s="101">
        <f t="shared" si="1"/>
        <v>-1041</v>
      </c>
    </row>
    <row r="104" spans="1:5" x14ac:dyDescent="0.2">
      <c r="A104" s="102">
        <v>36251</v>
      </c>
      <c r="B104" s="101">
        <v>1869</v>
      </c>
      <c r="C104" s="101">
        <v>2264</v>
      </c>
      <c r="D104" s="97">
        <v>-395</v>
      </c>
      <c r="E104" s="101">
        <f t="shared" si="1"/>
        <v>-1179</v>
      </c>
    </row>
    <row r="105" spans="1:5" x14ac:dyDescent="0.2">
      <c r="A105" s="102">
        <v>36281</v>
      </c>
      <c r="B105" s="101">
        <v>1603</v>
      </c>
      <c r="C105" s="101">
        <v>2213</v>
      </c>
      <c r="D105" s="97">
        <v>-610</v>
      </c>
      <c r="E105" s="101">
        <f t="shared" si="1"/>
        <v>-1262</v>
      </c>
    </row>
    <row r="106" spans="1:5" x14ac:dyDescent="0.2">
      <c r="A106" s="102">
        <v>36312</v>
      </c>
      <c r="B106" s="101">
        <v>1884</v>
      </c>
      <c r="C106" s="101">
        <v>1779</v>
      </c>
      <c r="D106" s="97">
        <v>105</v>
      </c>
      <c r="E106" s="101">
        <f t="shared" si="1"/>
        <v>-1169</v>
      </c>
    </row>
    <row r="107" spans="1:5" x14ac:dyDescent="0.2">
      <c r="A107" s="102">
        <v>36342</v>
      </c>
      <c r="B107" s="101">
        <v>2319</v>
      </c>
      <c r="C107" s="101">
        <v>2204</v>
      </c>
      <c r="D107" s="97">
        <v>115</v>
      </c>
      <c r="E107" s="101">
        <f t="shared" si="1"/>
        <v>-1042</v>
      </c>
    </row>
    <row r="108" spans="1:5" x14ac:dyDescent="0.2">
      <c r="A108" s="102">
        <v>36373</v>
      </c>
      <c r="B108" s="101">
        <v>1805</v>
      </c>
      <c r="C108" s="101">
        <v>1937</v>
      </c>
      <c r="D108" s="97">
        <v>-132</v>
      </c>
      <c r="E108" s="101">
        <f t="shared" si="1"/>
        <v>-725</v>
      </c>
    </row>
    <row r="109" spans="1:5" x14ac:dyDescent="0.2">
      <c r="A109" s="102">
        <v>36404</v>
      </c>
      <c r="B109" s="101">
        <v>2243</v>
      </c>
      <c r="C109" s="101">
        <v>1697</v>
      </c>
      <c r="D109" s="97">
        <v>546</v>
      </c>
      <c r="E109" s="101">
        <f t="shared" si="1"/>
        <v>-306</v>
      </c>
    </row>
    <row r="110" spans="1:5" x14ac:dyDescent="0.2">
      <c r="A110" s="102">
        <v>36434</v>
      </c>
      <c r="B110" s="101">
        <v>2100</v>
      </c>
      <c r="C110" s="101">
        <v>1640</v>
      </c>
      <c r="D110" s="97">
        <v>460</v>
      </c>
      <c r="E110" s="101">
        <f t="shared" si="1"/>
        <v>-103</v>
      </c>
    </row>
    <row r="111" spans="1:5" x14ac:dyDescent="0.2">
      <c r="A111" s="102">
        <v>36465</v>
      </c>
      <c r="B111" s="101">
        <v>2646</v>
      </c>
      <c r="C111" s="101">
        <v>1820</v>
      </c>
      <c r="D111" s="97">
        <v>826</v>
      </c>
      <c r="E111" s="101">
        <f t="shared" si="1"/>
        <v>520</v>
      </c>
    </row>
    <row r="112" spans="1:5" x14ac:dyDescent="0.2">
      <c r="A112" s="102">
        <v>36495</v>
      </c>
      <c r="B112" s="101">
        <v>2630</v>
      </c>
      <c r="C112" s="101">
        <v>2447</v>
      </c>
      <c r="D112" s="97">
        <v>183</v>
      </c>
      <c r="E112" s="101">
        <f t="shared" si="1"/>
        <v>737</v>
      </c>
    </row>
    <row r="113" spans="1:5" x14ac:dyDescent="0.2">
      <c r="A113" s="102">
        <v>36526</v>
      </c>
      <c r="B113" s="101">
        <v>2826</v>
      </c>
      <c r="C113" s="101">
        <v>3072</v>
      </c>
      <c r="D113" s="97">
        <v>-246</v>
      </c>
      <c r="E113" s="101">
        <f t="shared" si="1"/>
        <v>524</v>
      </c>
    </row>
    <row r="114" spans="1:5" x14ac:dyDescent="0.2">
      <c r="A114" s="102">
        <v>36557</v>
      </c>
      <c r="B114" s="101">
        <v>2438</v>
      </c>
      <c r="C114" s="101">
        <v>2068</v>
      </c>
      <c r="D114" s="97">
        <v>370</v>
      </c>
      <c r="E114" s="101">
        <f t="shared" si="1"/>
        <v>661</v>
      </c>
    </row>
    <row r="115" spans="1:5" x14ac:dyDescent="0.2">
      <c r="A115" s="102">
        <v>36586</v>
      </c>
      <c r="B115" s="101">
        <v>1856</v>
      </c>
      <c r="C115" s="101">
        <v>2402</v>
      </c>
      <c r="D115" s="97">
        <v>-546</v>
      </c>
      <c r="E115" s="101">
        <f t="shared" si="1"/>
        <v>676</v>
      </c>
    </row>
    <row r="116" spans="1:5" x14ac:dyDescent="0.2">
      <c r="A116" s="102">
        <v>36617</v>
      </c>
      <c r="B116" s="101">
        <v>1887</v>
      </c>
      <c r="C116" s="101">
        <v>2313</v>
      </c>
      <c r="D116" s="97">
        <v>-426</v>
      </c>
      <c r="E116" s="101">
        <f t="shared" si="1"/>
        <v>645</v>
      </c>
    </row>
    <row r="117" spans="1:5" x14ac:dyDescent="0.2">
      <c r="A117" s="102">
        <v>36647</v>
      </c>
      <c r="B117" s="101">
        <v>1732</v>
      </c>
      <c r="C117" s="101">
        <v>2367</v>
      </c>
      <c r="D117" s="97">
        <v>-635</v>
      </c>
      <c r="E117" s="101">
        <f t="shared" si="1"/>
        <v>620</v>
      </c>
    </row>
    <row r="118" spans="1:5" x14ac:dyDescent="0.2">
      <c r="A118" s="102">
        <v>36678</v>
      </c>
      <c r="B118" s="101">
        <v>1832</v>
      </c>
      <c r="C118" s="101">
        <v>1986</v>
      </c>
      <c r="D118" s="97">
        <v>-154</v>
      </c>
      <c r="E118" s="101">
        <f t="shared" si="1"/>
        <v>361</v>
      </c>
    </row>
    <row r="119" spans="1:5" x14ac:dyDescent="0.2">
      <c r="A119" s="102">
        <v>36708</v>
      </c>
      <c r="B119" s="101">
        <v>2428</v>
      </c>
      <c r="C119" s="101">
        <v>2321</v>
      </c>
      <c r="D119" s="97">
        <v>107</v>
      </c>
      <c r="E119" s="101">
        <f t="shared" si="1"/>
        <v>353</v>
      </c>
    </row>
    <row r="120" spans="1:5" x14ac:dyDescent="0.2">
      <c r="A120" s="102">
        <v>36739</v>
      </c>
      <c r="B120" s="101">
        <v>1886</v>
      </c>
      <c r="C120" s="101">
        <v>2048</v>
      </c>
      <c r="D120" s="97">
        <v>-162</v>
      </c>
      <c r="E120" s="101">
        <f t="shared" si="1"/>
        <v>323</v>
      </c>
    </row>
    <row r="121" spans="1:5" x14ac:dyDescent="0.2">
      <c r="A121" s="102">
        <v>36770</v>
      </c>
      <c r="B121" s="101">
        <v>2455</v>
      </c>
      <c r="C121" s="101">
        <v>1696</v>
      </c>
      <c r="D121" s="97">
        <v>759</v>
      </c>
      <c r="E121" s="101">
        <f t="shared" si="1"/>
        <v>536</v>
      </c>
    </row>
    <row r="122" spans="1:5" x14ac:dyDescent="0.2">
      <c r="A122" s="102">
        <v>36800</v>
      </c>
      <c r="B122" s="101">
        <v>2155</v>
      </c>
      <c r="C122" s="101">
        <v>1725</v>
      </c>
      <c r="D122" s="97">
        <v>430</v>
      </c>
      <c r="E122" s="101">
        <f t="shared" si="1"/>
        <v>506</v>
      </c>
    </row>
    <row r="123" spans="1:5" x14ac:dyDescent="0.2">
      <c r="A123" s="102">
        <v>36831</v>
      </c>
      <c r="B123" s="101">
        <v>2396</v>
      </c>
      <c r="C123" s="101">
        <v>1736</v>
      </c>
      <c r="D123" s="97">
        <v>660</v>
      </c>
      <c r="E123" s="101">
        <f t="shared" si="1"/>
        <v>340</v>
      </c>
    </row>
    <row r="124" spans="1:5" x14ac:dyDescent="0.2">
      <c r="A124" s="102">
        <v>36861</v>
      </c>
      <c r="B124" s="101">
        <v>2515</v>
      </c>
      <c r="C124" s="101">
        <v>3113</v>
      </c>
      <c r="D124" s="97">
        <v>-598</v>
      </c>
      <c r="E124" s="101">
        <f t="shared" si="1"/>
        <v>-441</v>
      </c>
    </row>
    <row r="125" spans="1:5" x14ac:dyDescent="0.2">
      <c r="A125" s="102">
        <v>36892</v>
      </c>
      <c r="B125" s="101">
        <v>3365</v>
      </c>
      <c r="C125" s="101">
        <v>3721</v>
      </c>
      <c r="D125" s="97">
        <v>-356</v>
      </c>
      <c r="E125" s="101">
        <f t="shared" si="1"/>
        <v>-551</v>
      </c>
    </row>
    <row r="126" spans="1:5" x14ac:dyDescent="0.2">
      <c r="A126" s="102">
        <v>36923</v>
      </c>
      <c r="B126" s="101">
        <v>2982</v>
      </c>
      <c r="C126" s="101">
        <v>3412</v>
      </c>
      <c r="D126" s="97">
        <v>-430</v>
      </c>
      <c r="E126" s="101">
        <f t="shared" si="1"/>
        <v>-1351</v>
      </c>
    </row>
    <row r="127" spans="1:5" x14ac:dyDescent="0.2">
      <c r="A127" s="102">
        <v>36951</v>
      </c>
      <c r="B127" s="101">
        <v>2203</v>
      </c>
      <c r="C127" s="101">
        <v>2320</v>
      </c>
      <c r="D127" s="97">
        <v>-117</v>
      </c>
      <c r="E127" s="101">
        <f t="shared" si="1"/>
        <v>-922</v>
      </c>
    </row>
    <row r="128" spans="1:5" x14ac:dyDescent="0.2">
      <c r="A128" s="102">
        <v>36982</v>
      </c>
      <c r="B128" s="101">
        <v>2430</v>
      </c>
      <c r="C128" s="101">
        <v>2199</v>
      </c>
      <c r="D128" s="97">
        <v>231</v>
      </c>
      <c r="E128" s="101">
        <f t="shared" si="1"/>
        <v>-265</v>
      </c>
    </row>
    <row r="129" spans="1:5" x14ac:dyDescent="0.2">
      <c r="A129" s="102">
        <v>37012</v>
      </c>
      <c r="B129" s="101">
        <v>2068</v>
      </c>
      <c r="C129" s="101">
        <v>2814</v>
      </c>
      <c r="D129" s="97">
        <v>-746</v>
      </c>
      <c r="E129" s="101">
        <f t="shared" si="1"/>
        <v>-376</v>
      </c>
    </row>
    <row r="130" spans="1:5" x14ac:dyDescent="0.2">
      <c r="A130" s="102">
        <v>37043</v>
      </c>
      <c r="B130" s="101">
        <v>2251</v>
      </c>
      <c r="C130" s="101">
        <v>1652</v>
      </c>
      <c r="D130" s="97">
        <v>599</v>
      </c>
      <c r="E130" s="101">
        <f t="shared" si="1"/>
        <v>377</v>
      </c>
    </row>
    <row r="131" spans="1:5" x14ac:dyDescent="0.2">
      <c r="A131" s="102">
        <v>37073</v>
      </c>
      <c r="B131" s="101">
        <v>2992</v>
      </c>
      <c r="C131" s="101">
        <v>1902</v>
      </c>
      <c r="D131" s="97">
        <v>1090</v>
      </c>
      <c r="E131" s="101">
        <f t="shared" si="1"/>
        <v>1360</v>
      </c>
    </row>
    <row r="132" spans="1:5" x14ac:dyDescent="0.2">
      <c r="A132" s="102">
        <v>37104</v>
      </c>
      <c r="B132" s="101">
        <v>2457</v>
      </c>
      <c r="C132" s="101">
        <v>1678</v>
      </c>
      <c r="D132" s="97">
        <v>779</v>
      </c>
      <c r="E132" s="101">
        <f t="shared" si="1"/>
        <v>2301</v>
      </c>
    </row>
    <row r="133" spans="1:5" x14ac:dyDescent="0.2">
      <c r="A133" s="102">
        <v>37135</v>
      </c>
      <c r="B133" s="101">
        <v>3277</v>
      </c>
      <c r="C133" s="101">
        <v>1502</v>
      </c>
      <c r="D133" s="97">
        <v>1775</v>
      </c>
      <c r="E133" s="101">
        <f t="shared" si="1"/>
        <v>3317</v>
      </c>
    </row>
    <row r="134" spans="1:5" x14ac:dyDescent="0.2">
      <c r="A134" s="102">
        <v>37165</v>
      </c>
      <c r="B134" s="101">
        <v>2943</v>
      </c>
      <c r="C134" s="101">
        <v>1229</v>
      </c>
      <c r="D134" s="97">
        <v>1714</v>
      </c>
      <c r="E134" s="101">
        <f t="shared" si="1"/>
        <v>4601</v>
      </c>
    </row>
    <row r="135" spans="1:5" x14ac:dyDescent="0.2">
      <c r="A135" s="102">
        <v>37196</v>
      </c>
      <c r="B135" s="101">
        <v>3394</v>
      </c>
      <c r="C135" s="101">
        <v>1366</v>
      </c>
      <c r="D135" s="97">
        <v>2028</v>
      </c>
      <c r="E135" s="101">
        <f t="shared" si="1"/>
        <v>5969</v>
      </c>
    </row>
    <row r="136" spans="1:5" x14ac:dyDescent="0.2">
      <c r="A136" s="102">
        <v>37226</v>
      </c>
      <c r="B136" s="101">
        <v>3487</v>
      </c>
      <c r="C136" s="101">
        <v>1915</v>
      </c>
      <c r="D136" s="97">
        <v>1572</v>
      </c>
      <c r="E136" s="101">
        <f t="shared" si="1"/>
        <v>8139</v>
      </c>
    </row>
    <row r="137" spans="1:5" x14ac:dyDescent="0.2">
      <c r="A137" s="102">
        <v>37257</v>
      </c>
      <c r="B137" s="101">
        <v>4856</v>
      </c>
      <c r="C137" s="101">
        <v>2149</v>
      </c>
      <c r="D137" s="97">
        <v>2707</v>
      </c>
      <c r="E137" s="101">
        <f t="shared" si="1"/>
        <v>11202</v>
      </c>
    </row>
    <row r="138" spans="1:5" x14ac:dyDescent="0.2">
      <c r="A138" s="102">
        <v>37288</v>
      </c>
      <c r="B138" s="101">
        <v>3904</v>
      </c>
      <c r="C138" s="101">
        <v>1654</v>
      </c>
      <c r="D138" s="97">
        <v>2250</v>
      </c>
      <c r="E138" s="101">
        <f t="shared" si="1"/>
        <v>13882</v>
      </c>
    </row>
    <row r="139" spans="1:5" x14ac:dyDescent="0.2">
      <c r="A139" s="102">
        <v>37316</v>
      </c>
      <c r="B139" s="101">
        <v>3204</v>
      </c>
      <c r="C139" s="101">
        <v>1790</v>
      </c>
      <c r="D139" s="97">
        <v>1414</v>
      </c>
      <c r="E139" s="101">
        <f t="shared" si="1"/>
        <v>15413</v>
      </c>
    </row>
    <row r="140" spans="1:5" x14ac:dyDescent="0.2">
      <c r="A140" s="102">
        <v>37347</v>
      </c>
      <c r="B140" s="101">
        <v>2815</v>
      </c>
      <c r="C140" s="101">
        <v>1726</v>
      </c>
      <c r="D140" s="97">
        <v>1089</v>
      </c>
      <c r="E140" s="101">
        <f t="shared" si="1"/>
        <v>16271</v>
      </c>
    </row>
    <row r="141" spans="1:5" x14ac:dyDescent="0.2">
      <c r="A141" s="102">
        <v>37377</v>
      </c>
      <c r="B141" s="101">
        <v>2701</v>
      </c>
      <c r="C141" s="101">
        <v>1786</v>
      </c>
      <c r="D141" s="97">
        <v>915</v>
      </c>
      <c r="E141" s="101">
        <f t="shared" si="1"/>
        <v>17932</v>
      </c>
    </row>
    <row r="142" spans="1:5" x14ac:dyDescent="0.2">
      <c r="A142" s="102">
        <v>37408</v>
      </c>
      <c r="B142" s="101">
        <v>2925</v>
      </c>
      <c r="C142" s="101">
        <v>1762</v>
      </c>
      <c r="D142" s="97">
        <v>1163</v>
      </c>
      <c r="E142" s="101">
        <f t="shared" si="1"/>
        <v>18496</v>
      </c>
    </row>
    <row r="143" spans="1:5" x14ac:dyDescent="0.2">
      <c r="A143" s="102">
        <v>37438</v>
      </c>
      <c r="B143" s="101">
        <v>3593</v>
      </c>
      <c r="C143" s="101">
        <v>1744</v>
      </c>
      <c r="D143" s="97">
        <v>1849</v>
      </c>
      <c r="E143" s="101">
        <f t="shared" si="1"/>
        <v>19255</v>
      </c>
    </row>
    <row r="144" spans="1:5" x14ac:dyDescent="0.2">
      <c r="A144" s="102">
        <v>37469</v>
      </c>
      <c r="B144" s="101">
        <v>3070</v>
      </c>
      <c r="C144" s="101">
        <v>1426</v>
      </c>
      <c r="D144" s="97">
        <v>1644</v>
      </c>
      <c r="E144" s="101">
        <f t="shared" ref="E144:E207" si="2">SUM(D133:D144)</f>
        <v>20120</v>
      </c>
    </row>
    <row r="145" spans="1:5" x14ac:dyDescent="0.2">
      <c r="A145" s="102">
        <v>37500</v>
      </c>
      <c r="B145" s="101">
        <v>3490</v>
      </c>
      <c r="C145" s="101">
        <v>1318</v>
      </c>
      <c r="D145" s="97">
        <v>2172</v>
      </c>
      <c r="E145" s="101">
        <f t="shared" si="2"/>
        <v>20517</v>
      </c>
    </row>
    <row r="146" spans="1:5" x14ac:dyDescent="0.2">
      <c r="A146" s="102">
        <v>37530</v>
      </c>
      <c r="B146" s="101">
        <v>3128</v>
      </c>
      <c r="C146" s="101">
        <v>1156</v>
      </c>
      <c r="D146" s="97">
        <v>1972</v>
      </c>
      <c r="E146" s="101">
        <f t="shared" si="2"/>
        <v>20775</v>
      </c>
    </row>
    <row r="147" spans="1:5" x14ac:dyDescent="0.2">
      <c r="A147" s="102">
        <v>37561</v>
      </c>
      <c r="B147" s="101">
        <v>3468</v>
      </c>
      <c r="C147" s="101">
        <v>1411</v>
      </c>
      <c r="D147" s="97">
        <v>2057</v>
      </c>
      <c r="E147" s="101">
        <f t="shared" si="2"/>
        <v>20804</v>
      </c>
    </row>
    <row r="148" spans="1:5" x14ac:dyDescent="0.2">
      <c r="A148" s="102">
        <v>37591</v>
      </c>
      <c r="B148" s="101">
        <v>3490</v>
      </c>
      <c r="C148" s="101">
        <v>1871</v>
      </c>
      <c r="D148" s="97">
        <v>1619</v>
      </c>
      <c r="E148" s="101">
        <f t="shared" si="2"/>
        <v>20851</v>
      </c>
    </row>
    <row r="149" spans="1:5" x14ac:dyDescent="0.2">
      <c r="A149" s="102">
        <v>37622</v>
      </c>
      <c r="B149" s="101">
        <v>5219</v>
      </c>
      <c r="C149" s="101">
        <v>2055</v>
      </c>
      <c r="D149" s="97">
        <v>3164</v>
      </c>
      <c r="E149" s="101">
        <f t="shared" si="2"/>
        <v>21308</v>
      </c>
    </row>
    <row r="150" spans="1:5" x14ac:dyDescent="0.2">
      <c r="A150" s="102">
        <v>37653</v>
      </c>
      <c r="B150" s="101">
        <v>4799</v>
      </c>
      <c r="C150" s="101">
        <v>1723</v>
      </c>
      <c r="D150" s="97">
        <v>3076</v>
      </c>
      <c r="E150" s="101">
        <f t="shared" si="2"/>
        <v>22134</v>
      </c>
    </row>
    <row r="151" spans="1:5" x14ac:dyDescent="0.2">
      <c r="A151" s="102">
        <v>37681</v>
      </c>
      <c r="B151" s="101">
        <v>3115</v>
      </c>
      <c r="C151" s="101">
        <v>1777</v>
      </c>
      <c r="D151" s="97">
        <v>1338</v>
      </c>
      <c r="E151" s="101">
        <f t="shared" si="2"/>
        <v>22058</v>
      </c>
    </row>
    <row r="152" spans="1:5" x14ac:dyDescent="0.2">
      <c r="A152" s="102">
        <v>37712</v>
      </c>
      <c r="B152" s="101">
        <v>2594</v>
      </c>
      <c r="C152" s="101">
        <v>1546</v>
      </c>
      <c r="D152" s="97">
        <v>1048</v>
      </c>
      <c r="E152" s="101">
        <f t="shared" si="2"/>
        <v>22017</v>
      </c>
    </row>
    <row r="153" spans="1:5" x14ac:dyDescent="0.2">
      <c r="A153" s="102">
        <v>37742</v>
      </c>
      <c r="B153" s="101">
        <v>2498</v>
      </c>
      <c r="C153" s="101">
        <v>1540</v>
      </c>
      <c r="D153" s="97">
        <v>958</v>
      </c>
      <c r="E153" s="101">
        <f t="shared" si="2"/>
        <v>22060</v>
      </c>
    </row>
    <row r="154" spans="1:5" x14ac:dyDescent="0.2">
      <c r="A154" s="102">
        <v>37773</v>
      </c>
      <c r="B154" s="101">
        <v>2673</v>
      </c>
      <c r="C154" s="101">
        <v>1441</v>
      </c>
      <c r="D154" s="97">
        <v>1232</v>
      </c>
      <c r="E154" s="101">
        <f t="shared" si="2"/>
        <v>22129</v>
      </c>
    </row>
    <row r="155" spans="1:5" x14ac:dyDescent="0.2">
      <c r="A155" s="102">
        <v>37803</v>
      </c>
      <c r="B155" s="101">
        <v>3312</v>
      </c>
      <c r="C155" s="101">
        <v>1787</v>
      </c>
      <c r="D155" s="97">
        <v>1525</v>
      </c>
      <c r="E155" s="101">
        <f t="shared" si="2"/>
        <v>21805</v>
      </c>
    </row>
    <row r="156" spans="1:5" x14ac:dyDescent="0.2">
      <c r="A156" s="102">
        <v>37834</v>
      </c>
      <c r="B156" s="101">
        <v>2748</v>
      </c>
      <c r="C156" s="101">
        <v>1580</v>
      </c>
      <c r="D156" s="97">
        <v>1168</v>
      </c>
      <c r="E156" s="101">
        <f t="shared" si="2"/>
        <v>21329</v>
      </c>
    </row>
    <row r="157" spans="1:5" x14ac:dyDescent="0.2">
      <c r="A157" s="102">
        <v>37865</v>
      </c>
      <c r="B157" s="101">
        <v>2927</v>
      </c>
      <c r="C157" s="101">
        <v>1368</v>
      </c>
      <c r="D157" s="97">
        <v>1559</v>
      </c>
      <c r="E157" s="101">
        <f t="shared" si="2"/>
        <v>20716</v>
      </c>
    </row>
    <row r="158" spans="1:5" x14ac:dyDescent="0.2">
      <c r="A158" s="102">
        <v>37895</v>
      </c>
      <c r="B158" s="101">
        <v>2790</v>
      </c>
      <c r="C158" s="101">
        <v>1374</v>
      </c>
      <c r="D158" s="97">
        <v>1416</v>
      </c>
      <c r="E158" s="101">
        <f t="shared" si="2"/>
        <v>20160</v>
      </c>
    </row>
    <row r="159" spans="1:5" x14ac:dyDescent="0.2">
      <c r="A159" s="102">
        <v>37926</v>
      </c>
      <c r="B159" s="101">
        <v>2738</v>
      </c>
      <c r="C159" s="101">
        <v>1751</v>
      </c>
      <c r="D159" s="97">
        <v>987</v>
      </c>
      <c r="E159" s="101">
        <f t="shared" si="2"/>
        <v>19090</v>
      </c>
    </row>
    <row r="160" spans="1:5" x14ac:dyDescent="0.2">
      <c r="A160" s="102">
        <v>37956</v>
      </c>
      <c r="B160" s="101">
        <v>2838</v>
      </c>
      <c r="C160" s="101">
        <v>2508</v>
      </c>
      <c r="D160" s="97">
        <v>330</v>
      </c>
      <c r="E160" s="101">
        <f t="shared" si="2"/>
        <v>17801</v>
      </c>
    </row>
    <row r="161" spans="1:5" x14ac:dyDescent="0.2">
      <c r="A161" s="102">
        <v>37987</v>
      </c>
      <c r="B161" s="101">
        <v>4312</v>
      </c>
      <c r="C161" s="101">
        <v>2271</v>
      </c>
      <c r="D161" s="97">
        <v>2041</v>
      </c>
      <c r="E161" s="101">
        <f t="shared" si="2"/>
        <v>16678</v>
      </c>
    </row>
    <row r="162" spans="1:5" x14ac:dyDescent="0.2">
      <c r="A162" s="102">
        <v>38018</v>
      </c>
      <c r="B162" s="101">
        <v>3714</v>
      </c>
      <c r="C162" s="101">
        <v>1893</v>
      </c>
      <c r="D162" s="97">
        <v>1821</v>
      </c>
      <c r="E162" s="101">
        <f t="shared" si="2"/>
        <v>15423</v>
      </c>
    </row>
    <row r="163" spans="1:5" x14ac:dyDescent="0.2">
      <c r="A163" s="102">
        <v>38047</v>
      </c>
      <c r="B163" s="101">
        <v>2301</v>
      </c>
      <c r="C163" s="101">
        <v>1917</v>
      </c>
      <c r="D163" s="97">
        <v>384</v>
      </c>
      <c r="E163" s="101">
        <f t="shared" si="2"/>
        <v>14469</v>
      </c>
    </row>
    <row r="164" spans="1:5" x14ac:dyDescent="0.2">
      <c r="A164" s="102">
        <v>38078</v>
      </c>
      <c r="B164" s="101">
        <v>2013</v>
      </c>
      <c r="C164" s="101">
        <v>1743</v>
      </c>
      <c r="D164" s="97">
        <v>270</v>
      </c>
      <c r="E164" s="101">
        <f t="shared" si="2"/>
        <v>13691</v>
      </c>
    </row>
    <row r="165" spans="1:5" x14ac:dyDescent="0.2">
      <c r="A165" s="102">
        <v>38108</v>
      </c>
      <c r="B165" s="101">
        <v>2087</v>
      </c>
      <c r="C165" s="101">
        <v>1753</v>
      </c>
      <c r="D165" s="97">
        <v>334</v>
      </c>
      <c r="E165" s="101">
        <f t="shared" si="2"/>
        <v>13067</v>
      </c>
    </row>
    <row r="166" spans="1:5" x14ac:dyDescent="0.2">
      <c r="A166" s="102">
        <v>38139</v>
      </c>
      <c r="B166" s="101">
        <v>2079</v>
      </c>
      <c r="C166" s="101">
        <v>1764</v>
      </c>
      <c r="D166" s="97">
        <v>315</v>
      </c>
      <c r="E166" s="101">
        <f t="shared" si="2"/>
        <v>12150</v>
      </c>
    </row>
    <row r="167" spans="1:5" x14ac:dyDescent="0.2">
      <c r="A167" s="102">
        <v>38169</v>
      </c>
      <c r="B167" s="101">
        <v>2901</v>
      </c>
      <c r="C167" s="101">
        <v>1941</v>
      </c>
      <c r="D167" s="97">
        <v>960</v>
      </c>
      <c r="E167" s="101">
        <f t="shared" si="2"/>
        <v>11585</v>
      </c>
    </row>
    <row r="168" spans="1:5" x14ac:dyDescent="0.2">
      <c r="A168" s="102">
        <v>38200</v>
      </c>
      <c r="B168" s="101">
        <v>2150</v>
      </c>
      <c r="C168" s="101">
        <v>1620</v>
      </c>
      <c r="D168" s="97">
        <v>530</v>
      </c>
      <c r="E168" s="101">
        <f t="shared" si="2"/>
        <v>10947</v>
      </c>
    </row>
    <row r="169" spans="1:5" x14ac:dyDescent="0.2">
      <c r="A169" s="102">
        <v>38231</v>
      </c>
      <c r="B169" s="101">
        <v>2713</v>
      </c>
      <c r="C169" s="101">
        <v>1639</v>
      </c>
      <c r="D169" s="97">
        <v>1074</v>
      </c>
      <c r="E169" s="101">
        <f t="shared" si="2"/>
        <v>10462</v>
      </c>
    </row>
    <row r="170" spans="1:5" x14ac:dyDescent="0.2">
      <c r="A170" s="102">
        <v>38261</v>
      </c>
      <c r="B170" s="101">
        <v>2506</v>
      </c>
      <c r="C170" s="101">
        <v>1466</v>
      </c>
      <c r="D170" s="97">
        <v>1040</v>
      </c>
      <c r="E170" s="101">
        <f t="shared" si="2"/>
        <v>10086</v>
      </c>
    </row>
    <row r="171" spans="1:5" x14ac:dyDescent="0.2">
      <c r="A171" s="102">
        <v>38292</v>
      </c>
      <c r="B171" s="101">
        <v>2482</v>
      </c>
      <c r="C171" s="101">
        <v>1862</v>
      </c>
      <c r="D171" s="97">
        <v>620</v>
      </c>
      <c r="E171" s="101">
        <f t="shared" si="2"/>
        <v>9719</v>
      </c>
    </row>
    <row r="172" spans="1:5" x14ac:dyDescent="0.2">
      <c r="A172" s="102">
        <v>38322</v>
      </c>
      <c r="B172" s="101">
        <v>2708</v>
      </c>
      <c r="C172" s="101">
        <v>2598</v>
      </c>
      <c r="D172" s="97">
        <v>110</v>
      </c>
      <c r="E172" s="101">
        <f t="shared" si="2"/>
        <v>9499</v>
      </c>
    </row>
    <row r="173" spans="1:5" x14ac:dyDescent="0.2">
      <c r="A173" s="102">
        <v>38353</v>
      </c>
      <c r="B173" s="101">
        <v>3702</v>
      </c>
      <c r="C173" s="101">
        <v>2520</v>
      </c>
      <c r="D173" s="97">
        <v>1182</v>
      </c>
      <c r="E173" s="101">
        <f t="shared" si="2"/>
        <v>8640</v>
      </c>
    </row>
    <row r="174" spans="1:5" x14ac:dyDescent="0.2">
      <c r="A174" s="102">
        <v>38384</v>
      </c>
      <c r="B174" s="101">
        <v>3077</v>
      </c>
      <c r="C174" s="101">
        <v>2193</v>
      </c>
      <c r="D174" s="97">
        <v>884</v>
      </c>
      <c r="E174" s="101">
        <f t="shared" si="2"/>
        <v>7703</v>
      </c>
    </row>
    <row r="175" spans="1:5" x14ac:dyDescent="0.2">
      <c r="A175" s="102">
        <v>38412</v>
      </c>
      <c r="B175" s="101">
        <v>2206</v>
      </c>
      <c r="C175" s="101">
        <v>2195</v>
      </c>
      <c r="D175" s="97">
        <v>11</v>
      </c>
      <c r="E175" s="101">
        <f t="shared" si="2"/>
        <v>7330</v>
      </c>
    </row>
    <row r="176" spans="1:5" x14ac:dyDescent="0.2">
      <c r="A176" s="102">
        <v>38443</v>
      </c>
      <c r="B176" s="101">
        <v>2292</v>
      </c>
      <c r="C176" s="101">
        <v>2145</v>
      </c>
      <c r="D176" s="97">
        <v>147</v>
      </c>
      <c r="E176" s="101">
        <f t="shared" si="2"/>
        <v>7207</v>
      </c>
    </row>
    <row r="177" spans="1:5" x14ac:dyDescent="0.2">
      <c r="A177" s="102">
        <v>38473</v>
      </c>
      <c r="B177" s="101">
        <v>2110</v>
      </c>
      <c r="C177" s="101">
        <v>2002</v>
      </c>
      <c r="D177" s="97">
        <v>108</v>
      </c>
      <c r="E177" s="101">
        <f t="shared" si="2"/>
        <v>6981</v>
      </c>
    </row>
    <row r="178" spans="1:5" x14ac:dyDescent="0.2">
      <c r="A178" s="102">
        <v>38504</v>
      </c>
      <c r="B178" s="101">
        <v>2117</v>
      </c>
      <c r="C178" s="101">
        <v>1969</v>
      </c>
      <c r="D178" s="97">
        <v>148</v>
      </c>
      <c r="E178" s="101">
        <f t="shared" si="2"/>
        <v>6814</v>
      </c>
    </row>
    <row r="179" spans="1:5" x14ac:dyDescent="0.2">
      <c r="A179" s="102">
        <v>38534</v>
      </c>
      <c r="B179" s="101">
        <v>2644</v>
      </c>
      <c r="C179" s="101">
        <v>2361</v>
      </c>
      <c r="D179" s="97">
        <v>283</v>
      </c>
      <c r="E179" s="101">
        <f t="shared" si="2"/>
        <v>6137</v>
      </c>
    </row>
    <row r="180" spans="1:5" x14ac:dyDescent="0.2">
      <c r="A180" s="102">
        <v>38565</v>
      </c>
      <c r="B180" s="101">
        <v>2267</v>
      </c>
      <c r="C180" s="101">
        <v>1892</v>
      </c>
      <c r="D180" s="97">
        <v>375</v>
      </c>
      <c r="E180" s="101">
        <f t="shared" si="2"/>
        <v>5982</v>
      </c>
    </row>
    <row r="181" spans="1:5" x14ac:dyDescent="0.2">
      <c r="A181" s="102">
        <v>38596</v>
      </c>
      <c r="B181" s="101">
        <v>2804</v>
      </c>
      <c r="C181" s="101">
        <v>1725</v>
      </c>
      <c r="D181" s="97">
        <v>1079</v>
      </c>
      <c r="E181" s="101">
        <f t="shared" si="2"/>
        <v>5987</v>
      </c>
    </row>
    <row r="182" spans="1:5" x14ac:dyDescent="0.2">
      <c r="A182" s="102">
        <v>38626</v>
      </c>
      <c r="B182" s="101">
        <v>2534</v>
      </c>
      <c r="C182" s="101">
        <v>1670</v>
      </c>
      <c r="D182" s="97">
        <v>864</v>
      </c>
      <c r="E182" s="101">
        <f t="shared" si="2"/>
        <v>5811</v>
      </c>
    </row>
    <row r="183" spans="1:5" x14ac:dyDescent="0.2">
      <c r="A183" s="102">
        <v>38657</v>
      </c>
      <c r="B183" s="101">
        <v>2433</v>
      </c>
      <c r="C183" s="101">
        <v>1623</v>
      </c>
      <c r="D183" s="97">
        <v>810</v>
      </c>
      <c r="E183" s="101">
        <f t="shared" si="2"/>
        <v>6001</v>
      </c>
    </row>
    <row r="184" spans="1:5" x14ac:dyDescent="0.2">
      <c r="A184" s="102">
        <v>38687</v>
      </c>
      <c r="B184" s="101">
        <v>2851</v>
      </c>
      <c r="C184" s="101">
        <v>2390</v>
      </c>
      <c r="D184" s="97">
        <v>461</v>
      </c>
      <c r="E184" s="101">
        <f t="shared" si="2"/>
        <v>6352</v>
      </c>
    </row>
    <row r="185" spans="1:5" x14ac:dyDescent="0.2">
      <c r="A185" s="102">
        <v>38718</v>
      </c>
      <c r="B185" s="101">
        <v>3508</v>
      </c>
      <c r="C185" s="101">
        <v>2450</v>
      </c>
      <c r="D185" s="97">
        <v>1058</v>
      </c>
      <c r="E185" s="101">
        <f t="shared" si="2"/>
        <v>6228</v>
      </c>
    </row>
    <row r="186" spans="1:5" x14ac:dyDescent="0.2">
      <c r="A186" s="102">
        <v>38749</v>
      </c>
      <c r="B186" s="101">
        <v>3531</v>
      </c>
      <c r="C186" s="101">
        <v>1941</v>
      </c>
      <c r="D186" s="97">
        <v>1590</v>
      </c>
      <c r="E186" s="101">
        <f t="shared" si="2"/>
        <v>6934</v>
      </c>
    </row>
    <row r="187" spans="1:5" x14ac:dyDescent="0.2">
      <c r="A187" s="102">
        <v>38777</v>
      </c>
      <c r="B187" s="101">
        <v>2437</v>
      </c>
      <c r="C187" s="101">
        <v>1972</v>
      </c>
      <c r="D187" s="97">
        <v>465</v>
      </c>
      <c r="E187" s="101">
        <f t="shared" si="2"/>
        <v>7388</v>
      </c>
    </row>
    <row r="188" spans="1:5" x14ac:dyDescent="0.2">
      <c r="A188" s="102">
        <v>38808</v>
      </c>
      <c r="B188" s="101">
        <v>2217</v>
      </c>
      <c r="C188" s="101">
        <v>1968</v>
      </c>
      <c r="D188" s="97">
        <v>249</v>
      </c>
      <c r="E188" s="101">
        <f t="shared" si="2"/>
        <v>7490</v>
      </c>
    </row>
    <row r="189" spans="1:5" x14ac:dyDescent="0.2">
      <c r="A189" s="102">
        <v>38838</v>
      </c>
      <c r="B189" s="101">
        <v>2037</v>
      </c>
      <c r="C189" s="101">
        <v>2024</v>
      </c>
      <c r="D189" s="97">
        <v>13</v>
      </c>
      <c r="E189" s="101">
        <f t="shared" si="2"/>
        <v>7395</v>
      </c>
    </row>
    <row r="190" spans="1:5" x14ac:dyDescent="0.2">
      <c r="A190" s="102">
        <v>38869</v>
      </c>
      <c r="B190" s="101">
        <v>2375</v>
      </c>
      <c r="C190" s="101">
        <v>1869</v>
      </c>
      <c r="D190" s="97">
        <v>506</v>
      </c>
      <c r="E190" s="101">
        <f t="shared" si="2"/>
        <v>7753</v>
      </c>
    </row>
    <row r="191" spans="1:5" x14ac:dyDescent="0.2">
      <c r="A191" s="102">
        <v>38899</v>
      </c>
      <c r="B191" s="101">
        <v>2976</v>
      </c>
      <c r="C191" s="101">
        <v>2139</v>
      </c>
      <c r="D191" s="97">
        <v>837</v>
      </c>
      <c r="E191" s="101">
        <f t="shared" si="2"/>
        <v>8307</v>
      </c>
    </row>
    <row r="192" spans="1:5" x14ac:dyDescent="0.2">
      <c r="A192" s="102">
        <v>38930</v>
      </c>
      <c r="B192" s="101">
        <v>2543</v>
      </c>
      <c r="C192" s="101">
        <v>1786</v>
      </c>
      <c r="D192" s="97">
        <v>757</v>
      </c>
      <c r="E192" s="101">
        <f t="shared" si="2"/>
        <v>8689</v>
      </c>
    </row>
    <row r="193" spans="1:5" x14ac:dyDescent="0.2">
      <c r="A193" s="102">
        <v>38961</v>
      </c>
      <c r="B193" s="101">
        <v>3005</v>
      </c>
      <c r="C193" s="101">
        <v>1687</v>
      </c>
      <c r="D193" s="97">
        <v>1318</v>
      </c>
      <c r="E193" s="101">
        <f t="shared" si="2"/>
        <v>8928</v>
      </c>
    </row>
    <row r="194" spans="1:5" x14ac:dyDescent="0.2">
      <c r="A194" s="102">
        <v>38991</v>
      </c>
      <c r="B194" s="101">
        <v>2850</v>
      </c>
      <c r="C194" s="101">
        <v>1601</v>
      </c>
      <c r="D194" s="97">
        <v>1249</v>
      </c>
      <c r="E194" s="101">
        <f t="shared" si="2"/>
        <v>9313</v>
      </c>
    </row>
    <row r="195" spans="1:5" x14ac:dyDescent="0.2">
      <c r="A195" s="102">
        <v>39022</v>
      </c>
      <c r="B195" s="101">
        <v>2783</v>
      </c>
      <c r="C195" s="101">
        <v>1459</v>
      </c>
      <c r="D195" s="97">
        <v>1324</v>
      </c>
      <c r="E195" s="101">
        <f t="shared" si="2"/>
        <v>9827</v>
      </c>
    </row>
    <row r="196" spans="1:5" x14ac:dyDescent="0.2">
      <c r="A196" s="102">
        <v>39052</v>
      </c>
      <c r="B196" s="101">
        <v>2849</v>
      </c>
      <c r="C196" s="101">
        <v>2409</v>
      </c>
      <c r="D196" s="97">
        <v>440</v>
      </c>
      <c r="E196" s="101">
        <f t="shared" si="2"/>
        <v>9806</v>
      </c>
    </row>
    <row r="197" spans="1:5" x14ac:dyDescent="0.2">
      <c r="A197" s="102">
        <v>39083</v>
      </c>
      <c r="B197" s="101">
        <v>3682</v>
      </c>
      <c r="C197" s="101">
        <v>2629</v>
      </c>
      <c r="D197" s="97">
        <v>1053</v>
      </c>
      <c r="E197" s="101">
        <f t="shared" si="2"/>
        <v>9801</v>
      </c>
    </row>
    <row r="198" spans="1:5" x14ac:dyDescent="0.2">
      <c r="A198" s="102">
        <v>39114</v>
      </c>
      <c r="B198" s="101">
        <v>3306</v>
      </c>
      <c r="C198" s="101">
        <v>2132</v>
      </c>
      <c r="D198" s="97">
        <v>1174</v>
      </c>
      <c r="E198" s="101">
        <f t="shared" si="2"/>
        <v>9385</v>
      </c>
    </row>
    <row r="199" spans="1:5" x14ac:dyDescent="0.2">
      <c r="A199" s="102">
        <v>39142</v>
      </c>
      <c r="B199" s="101">
        <v>2561</v>
      </c>
      <c r="C199" s="101">
        <v>2363</v>
      </c>
      <c r="D199" s="97">
        <v>198</v>
      </c>
      <c r="E199" s="101">
        <f t="shared" si="2"/>
        <v>9118</v>
      </c>
    </row>
    <row r="200" spans="1:5" x14ac:dyDescent="0.2">
      <c r="A200" s="102">
        <v>39173</v>
      </c>
      <c r="B200" s="101">
        <v>2130</v>
      </c>
      <c r="C200" s="101">
        <v>2193</v>
      </c>
      <c r="D200" s="97">
        <v>-63</v>
      </c>
      <c r="E200" s="101">
        <f t="shared" si="2"/>
        <v>8806</v>
      </c>
    </row>
    <row r="201" spans="1:5" x14ac:dyDescent="0.2">
      <c r="A201" s="102">
        <v>39203</v>
      </c>
      <c r="B201" s="101">
        <v>2021</v>
      </c>
      <c r="C201" s="101">
        <v>2163</v>
      </c>
      <c r="D201" s="97">
        <v>-142</v>
      </c>
      <c r="E201" s="101">
        <f t="shared" si="2"/>
        <v>8651</v>
      </c>
    </row>
    <row r="202" spans="1:5" x14ac:dyDescent="0.2">
      <c r="A202" s="102">
        <v>39234</v>
      </c>
      <c r="B202" s="101">
        <v>2392</v>
      </c>
      <c r="C202" s="101">
        <v>2218</v>
      </c>
      <c r="D202" s="97">
        <v>174</v>
      </c>
      <c r="E202" s="101">
        <f t="shared" si="2"/>
        <v>8319</v>
      </c>
    </row>
    <row r="203" spans="1:5" x14ac:dyDescent="0.2">
      <c r="A203" s="102">
        <v>39264</v>
      </c>
      <c r="B203" s="101">
        <v>2928</v>
      </c>
      <c r="C203" s="101">
        <v>2308</v>
      </c>
      <c r="D203" s="97">
        <v>620</v>
      </c>
      <c r="E203" s="101">
        <f t="shared" si="2"/>
        <v>8102</v>
      </c>
    </row>
    <row r="204" spans="1:5" x14ac:dyDescent="0.2">
      <c r="A204" s="102">
        <v>39295</v>
      </c>
      <c r="B204" s="101">
        <v>2702</v>
      </c>
      <c r="C204" s="101">
        <v>2158</v>
      </c>
      <c r="D204" s="97">
        <v>544</v>
      </c>
      <c r="E204" s="101">
        <f t="shared" si="2"/>
        <v>7889</v>
      </c>
    </row>
    <row r="205" spans="1:5" x14ac:dyDescent="0.2">
      <c r="A205" s="102">
        <v>39326</v>
      </c>
      <c r="B205" s="101">
        <v>3055</v>
      </c>
      <c r="C205" s="101">
        <v>1848</v>
      </c>
      <c r="D205" s="97">
        <v>1207</v>
      </c>
      <c r="E205" s="101">
        <f t="shared" si="2"/>
        <v>7778</v>
      </c>
    </row>
    <row r="206" spans="1:5" x14ac:dyDescent="0.2">
      <c r="A206" s="102">
        <v>39356</v>
      </c>
      <c r="B206" s="101">
        <v>2561</v>
      </c>
      <c r="C206" s="101">
        <v>1754</v>
      </c>
      <c r="D206" s="97">
        <v>807</v>
      </c>
      <c r="E206" s="101">
        <f t="shared" si="2"/>
        <v>7336</v>
      </c>
    </row>
    <row r="207" spans="1:5" x14ac:dyDescent="0.2">
      <c r="A207" s="102">
        <v>39387</v>
      </c>
      <c r="B207" s="101">
        <v>2696</v>
      </c>
      <c r="C207" s="101">
        <v>1830</v>
      </c>
      <c r="D207" s="97">
        <v>866</v>
      </c>
      <c r="E207" s="101">
        <f t="shared" si="2"/>
        <v>6878</v>
      </c>
    </row>
    <row r="208" spans="1:5" x14ac:dyDescent="0.2">
      <c r="A208" s="102">
        <v>39417</v>
      </c>
      <c r="B208" s="101">
        <v>2771</v>
      </c>
      <c r="C208" s="101">
        <v>2804</v>
      </c>
      <c r="D208" s="97">
        <v>-33</v>
      </c>
      <c r="E208" s="101">
        <f t="shared" ref="E208:E271" si="3">SUM(D197:D208)</f>
        <v>6405</v>
      </c>
    </row>
    <row r="209" spans="1:5" x14ac:dyDescent="0.2">
      <c r="A209" s="102">
        <v>39448</v>
      </c>
      <c r="B209" s="101">
        <v>3659</v>
      </c>
      <c r="C209" s="101">
        <v>2953</v>
      </c>
      <c r="D209" s="97">
        <v>706</v>
      </c>
      <c r="E209" s="101">
        <f t="shared" si="3"/>
        <v>6058</v>
      </c>
    </row>
    <row r="210" spans="1:5" x14ac:dyDescent="0.2">
      <c r="A210" s="102">
        <v>39479</v>
      </c>
      <c r="B210" s="101">
        <v>3685</v>
      </c>
      <c r="C210" s="101">
        <v>2658</v>
      </c>
      <c r="D210" s="97">
        <v>1027</v>
      </c>
      <c r="E210" s="101">
        <f t="shared" si="3"/>
        <v>5911</v>
      </c>
    </row>
    <row r="211" spans="1:5" x14ac:dyDescent="0.2">
      <c r="A211" s="102">
        <v>39508</v>
      </c>
      <c r="B211" s="101">
        <v>2617</v>
      </c>
      <c r="C211" s="101">
        <v>2511</v>
      </c>
      <c r="D211" s="97">
        <v>106</v>
      </c>
      <c r="E211" s="101">
        <f t="shared" si="3"/>
        <v>5819</v>
      </c>
    </row>
    <row r="212" spans="1:5" x14ac:dyDescent="0.2">
      <c r="A212" s="102">
        <v>39539</v>
      </c>
      <c r="B212" s="101">
        <v>2271</v>
      </c>
      <c r="C212" s="101">
        <v>2334</v>
      </c>
      <c r="D212" s="97">
        <v>-63</v>
      </c>
      <c r="E212" s="101">
        <f t="shared" si="3"/>
        <v>5819</v>
      </c>
    </row>
    <row r="213" spans="1:5" x14ac:dyDescent="0.2">
      <c r="A213" s="102">
        <v>39569</v>
      </c>
      <c r="B213" s="101">
        <v>2430</v>
      </c>
      <c r="C213" s="101">
        <v>2325</v>
      </c>
      <c r="D213" s="97">
        <v>105</v>
      </c>
      <c r="E213" s="101">
        <f t="shared" si="3"/>
        <v>6066</v>
      </c>
    </row>
    <row r="214" spans="1:5" x14ac:dyDescent="0.2">
      <c r="A214" s="102">
        <v>39600</v>
      </c>
      <c r="B214" s="101">
        <v>2509</v>
      </c>
      <c r="C214" s="101">
        <v>2267</v>
      </c>
      <c r="D214" s="97">
        <v>242</v>
      </c>
      <c r="E214" s="101">
        <f t="shared" si="3"/>
        <v>6134</v>
      </c>
    </row>
    <row r="215" spans="1:5" x14ac:dyDescent="0.2">
      <c r="A215" s="102">
        <v>39630</v>
      </c>
      <c r="B215" s="101">
        <v>3099</v>
      </c>
      <c r="C215" s="101">
        <v>2562</v>
      </c>
      <c r="D215" s="97">
        <v>537</v>
      </c>
      <c r="E215" s="101">
        <f t="shared" si="3"/>
        <v>6051</v>
      </c>
    </row>
    <row r="216" spans="1:5" x14ac:dyDescent="0.2">
      <c r="A216" s="102">
        <v>39661</v>
      </c>
      <c r="B216" s="101">
        <v>2871</v>
      </c>
      <c r="C216" s="101">
        <v>2366</v>
      </c>
      <c r="D216" s="97">
        <v>505</v>
      </c>
      <c r="E216" s="101">
        <f t="shared" si="3"/>
        <v>6012</v>
      </c>
    </row>
    <row r="217" spans="1:5" x14ac:dyDescent="0.2">
      <c r="A217" s="102">
        <v>39692</v>
      </c>
      <c r="B217" s="101">
        <v>3057</v>
      </c>
      <c r="C217" s="101">
        <v>1965</v>
      </c>
      <c r="D217" s="97">
        <v>1092</v>
      </c>
      <c r="E217" s="101">
        <f t="shared" si="3"/>
        <v>5897</v>
      </c>
    </row>
    <row r="218" spans="1:5" x14ac:dyDescent="0.2">
      <c r="A218" s="102">
        <v>39722</v>
      </c>
      <c r="B218" s="101">
        <v>2995</v>
      </c>
      <c r="C218" s="101">
        <v>2000</v>
      </c>
      <c r="D218" s="97">
        <v>995</v>
      </c>
      <c r="E218" s="101">
        <f t="shared" si="3"/>
        <v>6085</v>
      </c>
    </row>
    <row r="219" spans="1:5" x14ac:dyDescent="0.2">
      <c r="A219" s="102">
        <v>39753</v>
      </c>
      <c r="B219" s="101">
        <v>2626</v>
      </c>
      <c r="C219" s="101">
        <v>2141</v>
      </c>
      <c r="D219" s="97">
        <v>485</v>
      </c>
      <c r="E219" s="101">
        <f t="shared" si="3"/>
        <v>5704</v>
      </c>
    </row>
    <row r="220" spans="1:5" x14ac:dyDescent="0.2">
      <c r="A220" s="102">
        <v>39783</v>
      </c>
      <c r="B220" s="101">
        <v>2893</v>
      </c>
      <c r="C220" s="101">
        <v>2759</v>
      </c>
      <c r="D220" s="97">
        <v>134</v>
      </c>
      <c r="E220" s="101">
        <f t="shared" si="3"/>
        <v>5871</v>
      </c>
    </row>
    <row r="221" spans="1:5" x14ac:dyDescent="0.2">
      <c r="A221" s="102">
        <v>39814</v>
      </c>
      <c r="B221" s="101">
        <v>4030</v>
      </c>
      <c r="C221" s="101">
        <v>2905</v>
      </c>
      <c r="D221" s="97">
        <v>1125</v>
      </c>
      <c r="E221" s="101">
        <f t="shared" si="3"/>
        <v>6290</v>
      </c>
    </row>
    <row r="222" spans="1:5" x14ac:dyDescent="0.2">
      <c r="A222" s="102">
        <v>39845</v>
      </c>
      <c r="B222" s="101">
        <v>3922</v>
      </c>
      <c r="C222" s="101">
        <v>2225</v>
      </c>
      <c r="D222" s="97">
        <v>1697</v>
      </c>
      <c r="E222" s="101">
        <f t="shared" si="3"/>
        <v>6960</v>
      </c>
    </row>
    <row r="223" spans="1:5" x14ac:dyDescent="0.2">
      <c r="A223" s="102">
        <v>39873</v>
      </c>
      <c r="B223" s="101">
        <v>2657</v>
      </c>
      <c r="C223" s="101">
        <v>2100</v>
      </c>
      <c r="D223" s="97">
        <v>557</v>
      </c>
      <c r="E223" s="101">
        <f t="shared" si="3"/>
        <v>7411</v>
      </c>
    </row>
    <row r="224" spans="1:5" x14ac:dyDescent="0.2">
      <c r="A224" s="102">
        <v>39904</v>
      </c>
      <c r="B224" s="101">
        <v>2352</v>
      </c>
      <c r="C224" s="101">
        <v>2011</v>
      </c>
      <c r="D224" s="97">
        <v>341</v>
      </c>
      <c r="E224" s="101">
        <f t="shared" si="3"/>
        <v>7815</v>
      </c>
    </row>
    <row r="225" spans="1:5" x14ac:dyDescent="0.2">
      <c r="A225" s="102">
        <v>39934</v>
      </c>
      <c r="B225" s="101">
        <v>2482</v>
      </c>
      <c r="C225" s="101">
        <v>1847</v>
      </c>
      <c r="D225" s="97">
        <v>635</v>
      </c>
      <c r="E225" s="101">
        <f t="shared" si="3"/>
        <v>8345</v>
      </c>
    </row>
    <row r="226" spans="1:5" x14ac:dyDescent="0.2">
      <c r="A226" s="102">
        <v>39965</v>
      </c>
      <c r="B226" s="101">
        <v>2335</v>
      </c>
      <c r="C226" s="101">
        <v>1827</v>
      </c>
      <c r="D226" s="97">
        <v>508</v>
      </c>
      <c r="E226" s="101">
        <f t="shared" si="3"/>
        <v>8611</v>
      </c>
    </row>
    <row r="227" spans="1:5" x14ac:dyDescent="0.2">
      <c r="A227" s="102">
        <v>39995</v>
      </c>
      <c r="B227" s="101">
        <v>3284</v>
      </c>
      <c r="C227" s="101">
        <v>2063</v>
      </c>
      <c r="D227" s="97">
        <v>1221</v>
      </c>
      <c r="E227" s="101">
        <f t="shared" si="3"/>
        <v>9295</v>
      </c>
    </row>
    <row r="228" spans="1:5" x14ac:dyDescent="0.2">
      <c r="A228" s="102">
        <v>40026</v>
      </c>
      <c r="B228" s="101">
        <v>2527</v>
      </c>
      <c r="C228" s="101">
        <v>1863</v>
      </c>
      <c r="D228" s="97">
        <v>664</v>
      </c>
      <c r="E228" s="101">
        <f t="shared" si="3"/>
        <v>9454</v>
      </c>
    </row>
    <row r="229" spans="1:5" x14ac:dyDescent="0.2">
      <c r="A229" s="102">
        <v>40057</v>
      </c>
      <c r="B229" s="101">
        <v>2928</v>
      </c>
      <c r="C229" s="101">
        <v>1494</v>
      </c>
      <c r="D229" s="97">
        <v>1434</v>
      </c>
      <c r="E229" s="101">
        <f t="shared" si="3"/>
        <v>9796</v>
      </c>
    </row>
    <row r="230" spans="1:5" x14ac:dyDescent="0.2">
      <c r="A230" s="102">
        <v>40087</v>
      </c>
      <c r="B230" s="101">
        <v>2693</v>
      </c>
      <c r="C230" s="101">
        <v>1446</v>
      </c>
      <c r="D230" s="97">
        <v>1247</v>
      </c>
      <c r="E230" s="101">
        <f t="shared" si="3"/>
        <v>10048</v>
      </c>
    </row>
    <row r="231" spans="1:5" x14ac:dyDescent="0.2">
      <c r="A231" s="102">
        <v>40118</v>
      </c>
      <c r="B231" s="101">
        <v>2700</v>
      </c>
      <c r="C231" s="101">
        <v>1736</v>
      </c>
      <c r="D231" s="97">
        <v>964</v>
      </c>
      <c r="E231" s="101">
        <f t="shared" si="3"/>
        <v>10527</v>
      </c>
    </row>
    <row r="232" spans="1:5" x14ac:dyDescent="0.2">
      <c r="A232" s="102">
        <v>40148</v>
      </c>
      <c r="B232" s="101">
        <v>2839</v>
      </c>
      <c r="C232" s="101">
        <v>2283</v>
      </c>
      <c r="D232" s="97">
        <v>556</v>
      </c>
      <c r="E232" s="101">
        <f t="shared" si="3"/>
        <v>10949</v>
      </c>
    </row>
    <row r="233" spans="1:5" x14ac:dyDescent="0.2">
      <c r="A233" s="102">
        <v>40179</v>
      </c>
      <c r="B233" s="101">
        <v>3786</v>
      </c>
      <c r="C233" s="101">
        <v>2563</v>
      </c>
      <c r="D233" s="97">
        <v>1223</v>
      </c>
      <c r="E233" s="101">
        <f t="shared" si="3"/>
        <v>11047</v>
      </c>
    </row>
    <row r="234" spans="1:5" x14ac:dyDescent="0.2">
      <c r="A234" s="102">
        <v>40210</v>
      </c>
      <c r="B234" s="101">
        <v>3497</v>
      </c>
      <c r="C234" s="101">
        <v>2218</v>
      </c>
      <c r="D234" s="97">
        <v>1279</v>
      </c>
      <c r="E234" s="101">
        <f t="shared" si="3"/>
        <v>10629</v>
      </c>
    </row>
    <row r="235" spans="1:5" x14ac:dyDescent="0.2">
      <c r="A235" s="102">
        <v>40238</v>
      </c>
      <c r="B235" s="101">
        <v>2477</v>
      </c>
      <c r="C235" s="101">
        <v>2261</v>
      </c>
      <c r="D235" s="97">
        <v>216</v>
      </c>
      <c r="E235" s="101">
        <f t="shared" si="3"/>
        <v>10288</v>
      </c>
    </row>
    <row r="236" spans="1:5" x14ac:dyDescent="0.2">
      <c r="A236" s="102">
        <v>40269</v>
      </c>
      <c r="B236" s="101">
        <v>2200</v>
      </c>
      <c r="C236" s="101">
        <v>2052</v>
      </c>
      <c r="D236" s="97">
        <v>148</v>
      </c>
      <c r="E236" s="101">
        <f t="shared" si="3"/>
        <v>10095</v>
      </c>
    </row>
    <row r="237" spans="1:5" x14ac:dyDescent="0.2">
      <c r="A237" s="102">
        <v>40299</v>
      </c>
      <c r="B237" s="101">
        <v>2103</v>
      </c>
      <c r="C237" s="101">
        <v>2218</v>
      </c>
      <c r="D237" s="97">
        <v>-115</v>
      </c>
      <c r="E237" s="101">
        <f t="shared" si="3"/>
        <v>9345</v>
      </c>
    </row>
    <row r="238" spans="1:5" x14ac:dyDescent="0.2">
      <c r="A238" s="102">
        <v>40330</v>
      </c>
      <c r="B238" s="101">
        <v>2046</v>
      </c>
      <c r="C238" s="101">
        <v>2078</v>
      </c>
      <c r="D238" s="97">
        <v>-32</v>
      </c>
      <c r="E238" s="101">
        <f t="shared" si="3"/>
        <v>8805</v>
      </c>
    </row>
    <row r="239" spans="1:5" x14ac:dyDescent="0.2">
      <c r="A239" s="102">
        <v>40360</v>
      </c>
      <c r="B239" s="101">
        <v>3206</v>
      </c>
      <c r="C239" s="101">
        <v>2278</v>
      </c>
      <c r="D239" s="97">
        <v>928</v>
      </c>
      <c r="E239" s="101">
        <f t="shared" si="3"/>
        <v>8512</v>
      </c>
    </row>
    <row r="240" spans="1:5" x14ac:dyDescent="0.2">
      <c r="A240" s="102">
        <v>40391</v>
      </c>
      <c r="B240" s="101">
        <v>2643</v>
      </c>
      <c r="C240" s="101">
        <v>2072</v>
      </c>
      <c r="D240" s="97">
        <v>571</v>
      </c>
      <c r="E240" s="101">
        <f t="shared" si="3"/>
        <v>8419</v>
      </c>
    </row>
    <row r="241" spans="1:5" x14ac:dyDescent="0.2">
      <c r="A241" s="102">
        <v>40422</v>
      </c>
      <c r="B241" s="101">
        <v>3041</v>
      </c>
      <c r="C241" s="101">
        <v>1764</v>
      </c>
      <c r="D241" s="97">
        <v>1277</v>
      </c>
      <c r="E241" s="101">
        <f t="shared" si="3"/>
        <v>8262</v>
      </c>
    </row>
    <row r="242" spans="1:5" x14ac:dyDescent="0.2">
      <c r="A242" s="102">
        <v>40452</v>
      </c>
      <c r="B242" s="101">
        <v>2820</v>
      </c>
      <c r="C242" s="101">
        <v>2059</v>
      </c>
      <c r="D242" s="97">
        <v>761</v>
      </c>
      <c r="E242" s="101">
        <f t="shared" si="3"/>
        <v>7776</v>
      </c>
    </row>
    <row r="243" spans="1:5" x14ac:dyDescent="0.2">
      <c r="A243" s="102">
        <v>40483</v>
      </c>
      <c r="B243" s="101">
        <v>2719</v>
      </c>
      <c r="C243" s="101">
        <v>2020</v>
      </c>
      <c r="D243" s="97">
        <v>699</v>
      </c>
      <c r="E243" s="101">
        <f t="shared" si="3"/>
        <v>7511</v>
      </c>
    </row>
    <row r="244" spans="1:5" x14ac:dyDescent="0.2">
      <c r="A244" s="102">
        <v>40513</v>
      </c>
      <c r="B244" s="101">
        <v>2758</v>
      </c>
      <c r="C244" s="101">
        <v>2471</v>
      </c>
      <c r="D244" s="97">
        <v>287</v>
      </c>
      <c r="E244" s="101">
        <f t="shared" si="3"/>
        <v>7242</v>
      </c>
    </row>
    <row r="245" spans="1:5" x14ac:dyDescent="0.2">
      <c r="A245" s="102">
        <v>40544</v>
      </c>
      <c r="B245" s="101">
        <v>3752</v>
      </c>
      <c r="C245" s="101">
        <v>3064</v>
      </c>
      <c r="D245" s="97">
        <v>688</v>
      </c>
      <c r="E245" s="101">
        <f t="shared" si="3"/>
        <v>6707</v>
      </c>
    </row>
    <row r="246" spans="1:5" x14ac:dyDescent="0.2">
      <c r="A246" s="102">
        <v>40575</v>
      </c>
      <c r="B246" s="101">
        <v>3458</v>
      </c>
      <c r="C246" s="101">
        <v>2413</v>
      </c>
      <c r="D246" s="97">
        <v>1045</v>
      </c>
      <c r="E246" s="101">
        <f t="shared" si="3"/>
        <v>6473</v>
      </c>
    </row>
    <row r="247" spans="1:5" x14ac:dyDescent="0.2">
      <c r="A247" s="102">
        <v>40603</v>
      </c>
      <c r="B247" s="101">
        <v>2763</v>
      </c>
      <c r="C247" s="101">
        <v>2634</v>
      </c>
      <c r="D247" s="97">
        <v>129</v>
      </c>
      <c r="E247" s="101">
        <f t="shared" si="3"/>
        <v>6386</v>
      </c>
    </row>
    <row r="248" spans="1:5" x14ac:dyDescent="0.2">
      <c r="A248" s="102">
        <v>40634</v>
      </c>
      <c r="B248" s="101">
        <v>2479</v>
      </c>
      <c r="C248" s="101">
        <v>2396</v>
      </c>
      <c r="D248" s="97">
        <v>83</v>
      </c>
      <c r="E248" s="101">
        <f t="shared" si="3"/>
        <v>6321</v>
      </c>
    </row>
    <row r="249" spans="1:5" x14ac:dyDescent="0.2">
      <c r="A249" s="102">
        <v>40664</v>
      </c>
      <c r="B249" s="101">
        <v>2293</v>
      </c>
      <c r="C249" s="101">
        <v>2436</v>
      </c>
      <c r="D249" s="97">
        <v>-143</v>
      </c>
      <c r="E249" s="101">
        <f t="shared" si="3"/>
        <v>6293</v>
      </c>
    </row>
    <row r="250" spans="1:5" x14ac:dyDescent="0.2">
      <c r="A250" s="102">
        <v>40695</v>
      </c>
      <c r="B250" s="101">
        <v>2227</v>
      </c>
      <c r="C250" s="101">
        <v>2332</v>
      </c>
      <c r="D250" s="97">
        <v>-105</v>
      </c>
      <c r="E250" s="101">
        <f t="shared" si="3"/>
        <v>6220</v>
      </c>
    </row>
    <row r="251" spans="1:5" x14ac:dyDescent="0.2">
      <c r="A251" s="102">
        <v>40725</v>
      </c>
      <c r="B251" s="101">
        <v>3456</v>
      </c>
      <c r="C251" s="101">
        <v>2671</v>
      </c>
      <c r="D251" s="97">
        <v>785</v>
      </c>
      <c r="E251" s="101">
        <f t="shared" si="3"/>
        <v>6077</v>
      </c>
    </row>
    <row r="252" spans="1:5" x14ac:dyDescent="0.2">
      <c r="A252" s="102">
        <v>40756</v>
      </c>
      <c r="B252" s="101">
        <v>2996</v>
      </c>
      <c r="C252" s="101">
        <v>2298</v>
      </c>
      <c r="D252" s="97">
        <v>698</v>
      </c>
      <c r="E252" s="101">
        <f t="shared" si="3"/>
        <v>6204</v>
      </c>
    </row>
    <row r="253" spans="1:5" x14ac:dyDescent="0.2">
      <c r="A253" s="102">
        <v>40787</v>
      </c>
      <c r="B253" s="101">
        <v>3130</v>
      </c>
      <c r="C253" s="101">
        <v>2089</v>
      </c>
      <c r="D253" s="97">
        <v>1041</v>
      </c>
      <c r="E253" s="101">
        <f t="shared" si="3"/>
        <v>5968</v>
      </c>
    </row>
    <row r="254" spans="1:5" x14ac:dyDescent="0.2">
      <c r="A254" s="102">
        <v>40817</v>
      </c>
      <c r="B254" s="101">
        <v>2786</v>
      </c>
      <c r="C254" s="101">
        <v>1960</v>
      </c>
      <c r="D254" s="97">
        <v>826</v>
      </c>
      <c r="E254" s="101">
        <f t="shared" si="3"/>
        <v>6033</v>
      </c>
    </row>
    <row r="255" spans="1:5" x14ac:dyDescent="0.2">
      <c r="A255" s="102">
        <v>40848</v>
      </c>
      <c r="B255" s="101">
        <v>2798</v>
      </c>
      <c r="C255" s="101">
        <v>2133</v>
      </c>
      <c r="D255" s="97">
        <v>665</v>
      </c>
      <c r="E255" s="101">
        <f t="shared" si="3"/>
        <v>5999</v>
      </c>
    </row>
    <row r="256" spans="1:5" x14ac:dyDescent="0.2">
      <c r="A256" s="102">
        <v>40878</v>
      </c>
      <c r="B256" s="101">
        <v>2787</v>
      </c>
      <c r="C256" s="101">
        <v>2851</v>
      </c>
      <c r="D256" s="97">
        <v>-64</v>
      </c>
      <c r="E256" s="101">
        <f t="shared" si="3"/>
        <v>5648</v>
      </c>
    </row>
    <row r="257" spans="1:5" x14ac:dyDescent="0.2">
      <c r="A257" s="102">
        <v>40909</v>
      </c>
      <c r="B257" s="101">
        <v>3677</v>
      </c>
      <c r="C257" s="101">
        <v>3074</v>
      </c>
      <c r="D257" s="97">
        <v>603</v>
      </c>
      <c r="E257" s="101">
        <f t="shared" si="3"/>
        <v>5563</v>
      </c>
    </row>
    <row r="258" spans="1:5" x14ac:dyDescent="0.2">
      <c r="A258" s="102">
        <v>40940</v>
      </c>
      <c r="B258" s="101">
        <v>3730</v>
      </c>
      <c r="C258" s="101">
        <v>2812</v>
      </c>
      <c r="D258" s="97">
        <v>918</v>
      </c>
      <c r="E258" s="101">
        <f t="shared" si="3"/>
        <v>5436</v>
      </c>
    </row>
    <row r="259" spans="1:5" x14ac:dyDescent="0.2">
      <c r="A259" s="102">
        <v>40969</v>
      </c>
      <c r="B259" s="101">
        <v>2991</v>
      </c>
      <c r="C259" s="101">
        <v>2846</v>
      </c>
      <c r="D259" s="97">
        <v>145</v>
      </c>
      <c r="E259" s="101">
        <f t="shared" si="3"/>
        <v>5452</v>
      </c>
    </row>
    <row r="260" spans="1:5" x14ac:dyDescent="0.2">
      <c r="A260" s="102">
        <v>41000</v>
      </c>
      <c r="B260" s="101">
        <v>2227</v>
      </c>
      <c r="C260" s="101">
        <v>2445</v>
      </c>
      <c r="D260" s="97">
        <v>-218</v>
      </c>
      <c r="E260" s="101">
        <f t="shared" si="3"/>
        <v>5151</v>
      </c>
    </row>
    <row r="261" spans="1:5" x14ac:dyDescent="0.2">
      <c r="A261" s="102">
        <v>41030</v>
      </c>
      <c r="B261" s="101">
        <v>2282</v>
      </c>
      <c r="C261" s="101">
        <v>2491</v>
      </c>
      <c r="D261" s="97">
        <v>-209</v>
      </c>
      <c r="E261" s="101">
        <f t="shared" si="3"/>
        <v>5085</v>
      </c>
    </row>
    <row r="262" spans="1:5" x14ac:dyDescent="0.2">
      <c r="A262" s="102">
        <v>41061</v>
      </c>
      <c r="B262" s="101">
        <v>2488</v>
      </c>
      <c r="C262" s="101">
        <v>2599</v>
      </c>
      <c r="D262" s="97">
        <v>-111</v>
      </c>
      <c r="E262" s="101">
        <f t="shared" si="3"/>
        <v>5079</v>
      </c>
    </row>
    <row r="263" spans="1:5" x14ac:dyDescent="0.2">
      <c r="A263" s="102">
        <v>41091</v>
      </c>
      <c r="B263" s="101">
        <v>3039</v>
      </c>
      <c r="C263" s="101">
        <v>2898</v>
      </c>
      <c r="D263" s="97">
        <v>141</v>
      </c>
      <c r="E263" s="101">
        <f t="shared" si="3"/>
        <v>4435</v>
      </c>
    </row>
    <row r="264" spans="1:5" x14ac:dyDescent="0.2">
      <c r="A264" s="102">
        <v>41122</v>
      </c>
      <c r="B264" s="101">
        <v>2698</v>
      </c>
      <c r="C264" s="101">
        <v>2383</v>
      </c>
      <c r="D264" s="97">
        <v>315</v>
      </c>
      <c r="E264" s="101">
        <f t="shared" si="3"/>
        <v>4052</v>
      </c>
    </row>
    <row r="265" spans="1:5" x14ac:dyDescent="0.2">
      <c r="A265" s="102">
        <v>41153</v>
      </c>
      <c r="B265" s="101">
        <v>3198</v>
      </c>
      <c r="C265" s="101">
        <v>2158</v>
      </c>
      <c r="D265" s="97">
        <v>1040</v>
      </c>
      <c r="E265" s="101">
        <f t="shared" si="3"/>
        <v>4051</v>
      </c>
    </row>
    <row r="266" spans="1:5" x14ac:dyDescent="0.2">
      <c r="A266" s="102">
        <v>41183</v>
      </c>
      <c r="B266" s="101">
        <v>2846</v>
      </c>
      <c r="C266" s="101">
        <v>2001</v>
      </c>
      <c r="D266" s="97">
        <v>845</v>
      </c>
      <c r="E266" s="101">
        <f t="shared" si="3"/>
        <v>4070</v>
      </c>
    </row>
    <row r="267" spans="1:5" x14ac:dyDescent="0.2">
      <c r="A267" s="102">
        <v>41214</v>
      </c>
      <c r="B267" s="101">
        <v>2817</v>
      </c>
      <c r="C267" s="101">
        <v>2097</v>
      </c>
      <c r="D267" s="97">
        <v>720</v>
      </c>
      <c r="E267" s="101">
        <f t="shared" si="3"/>
        <v>4125</v>
      </c>
    </row>
    <row r="268" spans="1:5" x14ac:dyDescent="0.2">
      <c r="A268" s="102">
        <v>41244</v>
      </c>
      <c r="B268" s="101">
        <v>2902</v>
      </c>
      <c r="C268" s="101">
        <v>3216</v>
      </c>
      <c r="D268" s="97">
        <v>-314</v>
      </c>
      <c r="E268" s="101">
        <f t="shared" si="3"/>
        <v>3875</v>
      </c>
    </row>
    <row r="269" spans="1:5" x14ac:dyDescent="0.2">
      <c r="A269" s="102">
        <v>41275</v>
      </c>
      <c r="B269" s="101">
        <v>3619</v>
      </c>
      <c r="C269" s="101">
        <v>3121</v>
      </c>
      <c r="D269" s="97">
        <v>498</v>
      </c>
      <c r="E269" s="101">
        <f t="shared" si="3"/>
        <v>3770</v>
      </c>
    </row>
    <row r="270" spans="1:5" x14ac:dyDescent="0.2">
      <c r="A270" s="102">
        <v>41306</v>
      </c>
      <c r="B270" s="101">
        <v>3681</v>
      </c>
      <c r="C270" s="101">
        <v>2609</v>
      </c>
      <c r="D270" s="97">
        <v>1072</v>
      </c>
      <c r="E270" s="101">
        <f t="shared" si="3"/>
        <v>3924</v>
      </c>
    </row>
    <row r="271" spans="1:5" x14ac:dyDescent="0.2">
      <c r="A271" s="102">
        <v>41334</v>
      </c>
      <c r="B271" s="101">
        <v>3027</v>
      </c>
      <c r="C271" s="101">
        <v>2726</v>
      </c>
      <c r="D271" s="97">
        <v>301</v>
      </c>
      <c r="E271" s="101">
        <f t="shared" si="3"/>
        <v>4080</v>
      </c>
    </row>
    <row r="272" spans="1:5" x14ac:dyDescent="0.2">
      <c r="A272" s="102">
        <v>41365</v>
      </c>
      <c r="B272" s="101">
        <v>2511</v>
      </c>
      <c r="C272" s="101">
        <v>2365</v>
      </c>
      <c r="D272" s="97">
        <v>146</v>
      </c>
      <c r="E272" s="101">
        <f t="shared" ref="E272:E312" si="4">SUM(D261:D272)</f>
        <v>4444</v>
      </c>
    </row>
    <row r="273" spans="1:5" x14ac:dyDescent="0.2">
      <c r="A273" s="102">
        <v>41395</v>
      </c>
      <c r="B273" s="101">
        <v>2301</v>
      </c>
      <c r="C273" s="101">
        <v>2267</v>
      </c>
      <c r="D273" s="97">
        <v>34</v>
      </c>
      <c r="E273" s="101">
        <f t="shared" si="4"/>
        <v>4687</v>
      </c>
    </row>
    <row r="274" spans="1:5" x14ac:dyDescent="0.2">
      <c r="A274" s="102">
        <v>41426</v>
      </c>
      <c r="B274" s="101">
        <v>2654</v>
      </c>
      <c r="C274" s="101">
        <v>2166</v>
      </c>
      <c r="D274" s="97">
        <v>488</v>
      </c>
      <c r="E274" s="101">
        <f t="shared" si="4"/>
        <v>5286</v>
      </c>
    </row>
    <row r="275" spans="1:5" x14ac:dyDescent="0.2">
      <c r="A275" s="102">
        <v>41456</v>
      </c>
      <c r="B275" s="101">
        <v>3357</v>
      </c>
      <c r="C275" s="101">
        <v>2258</v>
      </c>
      <c r="D275" s="97">
        <v>1099</v>
      </c>
      <c r="E275" s="101">
        <f t="shared" si="4"/>
        <v>6244</v>
      </c>
    </row>
    <row r="276" spans="1:5" x14ac:dyDescent="0.2">
      <c r="A276" s="102">
        <v>41487</v>
      </c>
      <c r="B276" s="101">
        <v>3086</v>
      </c>
      <c r="C276" s="101">
        <v>2068</v>
      </c>
      <c r="D276" s="97">
        <v>1018</v>
      </c>
      <c r="E276" s="101">
        <f t="shared" si="4"/>
        <v>6947</v>
      </c>
    </row>
    <row r="277" spans="1:5" x14ac:dyDescent="0.2">
      <c r="A277" s="102">
        <v>41518</v>
      </c>
      <c r="B277" s="101">
        <v>3485</v>
      </c>
      <c r="C277" s="101">
        <v>1712</v>
      </c>
      <c r="D277" s="97">
        <v>1773</v>
      </c>
      <c r="E277" s="101">
        <f t="shared" si="4"/>
        <v>7680</v>
      </c>
    </row>
    <row r="278" spans="1:5" x14ac:dyDescent="0.2">
      <c r="A278" s="102">
        <v>41548</v>
      </c>
      <c r="B278" s="101">
        <v>3384</v>
      </c>
      <c r="C278" s="101">
        <v>1517</v>
      </c>
      <c r="D278" s="97">
        <v>1867</v>
      </c>
      <c r="E278" s="101">
        <f t="shared" si="4"/>
        <v>8702</v>
      </c>
    </row>
    <row r="279" spans="1:5" x14ac:dyDescent="0.2">
      <c r="A279" s="102">
        <v>41579</v>
      </c>
      <c r="B279" s="101">
        <v>3356</v>
      </c>
      <c r="C279" s="101">
        <v>1725</v>
      </c>
      <c r="D279" s="97">
        <v>1631</v>
      </c>
      <c r="E279" s="101">
        <f t="shared" si="4"/>
        <v>9613</v>
      </c>
    </row>
    <row r="280" spans="1:5" x14ac:dyDescent="0.2">
      <c r="A280" s="102">
        <v>41609</v>
      </c>
      <c r="B280" s="101">
        <v>3457</v>
      </c>
      <c r="C280" s="101">
        <v>2456</v>
      </c>
      <c r="D280" s="97">
        <v>1001</v>
      </c>
      <c r="E280" s="101">
        <f t="shared" si="4"/>
        <v>10928</v>
      </c>
    </row>
    <row r="281" spans="1:5" x14ac:dyDescent="0.2">
      <c r="A281" s="102">
        <v>41640</v>
      </c>
      <c r="B281" s="101">
        <v>4305</v>
      </c>
      <c r="C281" s="101">
        <v>2456</v>
      </c>
      <c r="D281" s="97">
        <v>1849</v>
      </c>
      <c r="E281" s="101">
        <f t="shared" si="4"/>
        <v>12279</v>
      </c>
    </row>
    <row r="282" spans="1:5" x14ac:dyDescent="0.2">
      <c r="A282" s="102">
        <v>41671</v>
      </c>
      <c r="B282" s="101">
        <v>4420</v>
      </c>
      <c r="C282" s="101">
        <v>1918</v>
      </c>
      <c r="D282" s="97">
        <v>2502</v>
      </c>
      <c r="E282" s="101">
        <f t="shared" si="4"/>
        <v>13709</v>
      </c>
    </row>
    <row r="283" spans="1:5" x14ac:dyDescent="0.2">
      <c r="A283" s="102">
        <v>41699</v>
      </c>
      <c r="B283" s="101">
        <v>3442</v>
      </c>
      <c r="C283" s="101">
        <v>2015</v>
      </c>
      <c r="D283" s="97">
        <v>1427</v>
      </c>
      <c r="E283" s="101">
        <f t="shared" si="4"/>
        <v>14835</v>
      </c>
    </row>
    <row r="284" spans="1:5" x14ac:dyDescent="0.2">
      <c r="A284" s="102">
        <v>41730</v>
      </c>
      <c r="B284" s="101">
        <v>3049</v>
      </c>
      <c r="C284" s="101">
        <v>1732</v>
      </c>
      <c r="D284" s="97">
        <v>1317</v>
      </c>
      <c r="E284" s="101">
        <f t="shared" si="4"/>
        <v>16006</v>
      </c>
    </row>
    <row r="285" spans="1:5" x14ac:dyDescent="0.2">
      <c r="A285" s="102">
        <v>41760</v>
      </c>
      <c r="B285" s="101">
        <v>2826</v>
      </c>
      <c r="C285" s="101">
        <v>1833</v>
      </c>
      <c r="D285" s="97">
        <v>993</v>
      </c>
      <c r="E285" s="101">
        <f t="shared" si="4"/>
        <v>16965</v>
      </c>
    </row>
    <row r="286" spans="1:5" x14ac:dyDescent="0.2">
      <c r="A286" s="102">
        <v>41791</v>
      </c>
      <c r="B286" s="101">
        <v>3141</v>
      </c>
      <c r="C286" s="101">
        <v>1839</v>
      </c>
      <c r="D286" s="97">
        <v>1302</v>
      </c>
      <c r="E286" s="101">
        <f t="shared" si="4"/>
        <v>17779</v>
      </c>
    </row>
    <row r="287" spans="1:5" x14ac:dyDescent="0.2">
      <c r="A287" s="102">
        <v>41821</v>
      </c>
      <c r="B287" s="101">
        <v>4244</v>
      </c>
      <c r="C287" s="101">
        <v>1955</v>
      </c>
      <c r="D287" s="97">
        <v>2289</v>
      </c>
      <c r="E287" s="101">
        <f t="shared" si="4"/>
        <v>18969</v>
      </c>
    </row>
    <row r="288" spans="1:5" x14ac:dyDescent="0.2">
      <c r="A288" s="102">
        <v>41852</v>
      </c>
      <c r="B288" s="101">
        <v>3759</v>
      </c>
      <c r="C288" s="101">
        <v>1751</v>
      </c>
      <c r="D288" s="97">
        <v>2008</v>
      </c>
      <c r="E288" s="101">
        <f t="shared" si="4"/>
        <v>19959</v>
      </c>
    </row>
    <row r="289" spans="1:5" x14ac:dyDescent="0.2">
      <c r="A289" s="102">
        <v>41883</v>
      </c>
      <c r="B289" s="101">
        <v>4353</v>
      </c>
      <c r="C289" s="101">
        <v>1526</v>
      </c>
      <c r="D289" s="97">
        <v>2827</v>
      </c>
      <c r="E289" s="101">
        <f t="shared" si="4"/>
        <v>21013</v>
      </c>
    </row>
    <row r="290" spans="1:5" x14ac:dyDescent="0.2">
      <c r="A290" s="102">
        <v>41913</v>
      </c>
      <c r="B290" s="101">
        <v>4079</v>
      </c>
      <c r="C290" s="101">
        <v>1400</v>
      </c>
      <c r="D290" s="97">
        <v>2679</v>
      </c>
      <c r="E290" s="101">
        <f t="shared" si="4"/>
        <v>21825</v>
      </c>
    </row>
    <row r="291" spans="1:5" x14ac:dyDescent="0.2">
      <c r="A291" s="102">
        <v>41944</v>
      </c>
      <c r="B291" s="101">
        <v>3955</v>
      </c>
      <c r="C291" s="101">
        <v>1610</v>
      </c>
      <c r="D291" s="97">
        <v>2345</v>
      </c>
      <c r="E291" s="101">
        <f t="shared" si="4"/>
        <v>22539</v>
      </c>
    </row>
    <row r="292" spans="1:5" x14ac:dyDescent="0.2">
      <c r="A292" s="102">
        <v>41974</v>
      </c>
      <c r="B292" s="101">
        <v>3553</v>
      </c>
      <c r="C292" s="101">
        <v>2085</v>
      </c>
      <c r="D292" s="97">
        <v>1468</v>
      </c>
      <c r="E292" s="101">
        <f t="shared" si="4"/>
        <v>23006</v>
      </c>
    </row>
    <row r="293" spans="1:5" x14ac:dyDescent="0.2">
      <c r="A293" s="102">
        <v>42005</v>
      </c>
      <c r="B293" s="101">
        <v>5547</v>
      </c>
      <c r="C293" s="101">
        <v>2145</v>
      </c>
      <c r="D293" s="97">
        <v>3402</v>
      </c>
      <c r="E293" s="101">
        <f t="shared" si="4"/>
        <v>24559</v>
      </c>
    </row>
    <row r="294" spans="1:5" x14ac:dyDescent="0.2">
      <c r="A294" s="102">
        <v>42036</v>
      </c>
      <c r="B294" s="101">
        <v>5006</v>
      </c>
      <c r="C294" s="101">
        <v>1782</v>
      </c>
      <c r="D294" s="97">
        <v>3224</v>
      </c>
      <c r="E294" s="101">
        <f t="shared" si="4"/>
        <v>25281</v>
      </c>
    </row>
    <row r="295" spans="1:5" x14ac:dyDescent="0.2">
      <c r="A295" s="102">
        <v>42064</v>
      </c>
      <c r="B295" s="101">
        <v>4158</v>
      </c>
      <c r="C295" s="101">
        <v>2025</v>
      </c>
      <c r="D295" s="97">
        <v>2133</v>
      </c>
      <c r="E295" s="101">
        <f t="shared" si="4"/>
        <v>25987</v>
      </c>
    </row>
    <row r="296" spans="1:5" x14ac:dyDescent="0.2">
      <c r="A296" s="102">
        <v>42095</v>
      </c>
      <c r="B296" s="101">
        <v>3247</v>
      </c>
      <c r="C296" s="101">
        <v>1811</v>
      </c>
      <c r="D296" s="97">
        <v>1436</v>
      </c>
      <c r="E296" s="101">
        <f t="shared" si="4"/>
        <v>26106</v>
      </c>
    </row>
    <row r="297" spans="1:5" x14ac:dyDescent="0.2">
      <c r="A297" s="102">
        <v>42125</v>
      </c>
      <c r="B297" s="101">
        <v>3224</v>
      </c>
      <c r="C297" s="101">
        <v>1772</v>
      </c>
      <c r="D297" s="97">
        <v>1452</v>
      </c>
      <c r="E297" s="101">
        <f t="shared" si="4"/>
        <v>26565</v>
      </c>
    </row>
    <row r="298" spans="1:5" x14ac:dyDescent="0.2">
      <c r="A298" s="102">
        <v>42156</v>
      </c>
      <c r="B298" s="101">
        <v>3363</v>
      </c>
      <c r="C298" s="101">
        <v>1792</v>
      </c>
      <c r="D298" s="97">
        <v>1571</v>
      </c>
      <c r="E298" s="101">
        <f t="shared" si="4"/>
        <v>26834</v>
      </c>
    </row>
    <row r="299" spans="1:5" x14ac:dyDescent="0.2">
      <c r="A299" s="102">
        <v>42186</v>
      </c>
      <c r="B299" s="101">
        <v>4790</v>
      </c>
      <c r="C299" s="101">
        <v>1940</v>
      </c>
      <c r="D299" s="97">
        <v>2850</v>
      </c>
      <c r="E299" s="101">
        <f t="shared" si="4"/>
        <v>27395</v>
      </c>
    </row>
    <row r="300" spans="1:5" x14ac:dyDescent="0.2">
      <c r="A300" s="102">
        <v>42217</v>
      </c>
      <c r="B300" s="101">
        <v>4278</v>
      </c>
      <c r="C300" s="101">
        <v>1803</v>
      </c>
      <c r="D300" s="97">
        <v>2475</v>
      </c>
      <c r="E300" s="101">
        <f t="shared" si="4"/>
        <v>27862</v>
      </c>
    </row>
    <row r="301" spans="1:5" x14ac:dyDescent="0.2">
      <c r="A301" s="102">
        <v>42248</v>
      </c>
      <c r="B301" s="101">
        <v>4886</v>
      </c>
      <c r="C301" s="101">
        <v>1526</v>
      </c>
      <c r="D301" s="97">
        <v>3360</v>
      </c>
      <c r="E301" s="101">
        <f t="shared" si="4"/>
        <v>28395</v>
      </c>
    </row>
    <row r="302" spans="1:5" x14ac:dyDescent="0.2">
      <c r="A302" s="102">
        <v>42278</v>
      </c>
      <c r="B302" s="101">
        <v>4692</v>
      </c>
      <c r="C302" s="101">
        <v>1398</v>
      </c>
      <c r="D302" s="97">
        <v>3294</v>
      </c>
      <c r="E302" s="101">
        <f t="shared" si="4"/>
        <v>29010</v>
      </c>
    </row>
    <row r="303" spans="1:5" x14ac:dyDescent="0.2">
      <c r="A303" s="102">
        <v>42309</v>
      </c>
      <c r="B303" s="101">
        <v>4398</v>
      </c>
      <c r="C303" s="101">
        <v>1388</v>
      </c>
      <c r="D303" s="97">
        <v>3010</v>
      </c>
      <c r="E303" s="101">
        <f t="shared" si="4"/>
        <v>29675</v>
      </c>
    </row>
    <row r="304" spans="1:5" x14ac:dyDescent="0.2">
      <c r="A304" s="102">
        <v>42339</v>
      </c>
      <c r="B304" s="101">
        <v>3827</v>
      </c>
      <c r="C304" s="101">
        <v>2055</v>
      </c>
      <c r="D304" s="97">
        <v>1772</v>
      </c>
      <c r="E304" s="101">
        <f>SUM(D293:D304)</f>
        <v>29979</v>
      </c>
    </row>
    <row r="305" spans="1:5" x14ac:dyDescent="0.2">
      <c r="A305" s="102">
        <v>42370</v>
      </c>
      <c r="B305" s="101">
        <v>5962</v>
      </c>
      <c r="C305" s="101">
        <v>2170</v>
      </c>
      <c r="D305" s="97">
        <v>3792</v>
      </c>
      <c r="E305" s="101">
        <f t="shared" si="4"/>
        <v>30369</v>
      </c>
    </row>
    <row r="306" spans="1:5" x14ac:dyDescent="0.2">
      <c r="A306" s="102">
        <v>42401</v>
      </c>
      <c r="B306" s="101">
        <v>5582</v>
      </c>
      <c r="C306" s="101">
        <v>1692</v>
      </c>
      <c r="D306" s="97">
        <v>3890</v>
      </c>
      <c r="E306" s="101">
        <f t="shared" si="4"/>
        <v>31035</v>
      </c>
    </row>
    <row r="307" spans="1:5" x14ac:dyDescent="0.2">
      <c r="A307" s="102">
        <v>42430</v>
      </c>
      <c r="B307" s="101">
        <v>4194</v>
      </c>
      <c r="C307" s="101">
        <v>1866</v>
      </c>
      <c r="D307" s="97">
        <v>2328</v>
      </c>
      <c r="E307" s="101">
        <f t="shared" si="4"/>
        <v>31230</v>
      </c>
    </row>
    <row r="308" spans="1:5" x14ac:dyDescent="0.2">
      <c r="A308" s="102">
        <v>42461</v>
      </c>
      <c r="B308" s="101">
        <v>3674</v>
      </c>
      <c r="C308" s="101">
        <v>1886</v>
      </c>
      <c r="D308" s="97">
        <v>1788</v>
      </c>
      <c r="E308" s="101">
        <f t="shared" si="4"/>
        <v>31582</v>
      </c>
    </row>
    <row r="309" spans="1:5" x14ac:dyDescent="0.2">
      <c r="A309" s="102">
        <v>42491</v>
      </c>
      <c r="B309" s="101">
        <v>3228</v>
      </c>
      <c r="C309" s="101">
        <v>1735</v>
      </c>
      <c r="D309" s="101">
        <v>1493</v>
      </c>
      <c r="E309" s="101">
        <f t="shared" si="4"/>
        <v>31623</v>
      </c>
    </row>
    <row r="310" spans="1:5" x14ac:dyDescent="0.2">
      <c r="A310" s="102">
        <v>42522</v>
      </c>
      <c r="B310" s="101">
        <v>3423</v>
      </c>
      <c r="C310" s="101">
        <v>1697</v>
      </c>
      <c r="D310" s="101">
        <v>1726</v>
      </c>
      <c r="E310" s="101">
        <f t="shared" si="4"/>
        <v>31778</v>
      </c>
    </row>
    <row r="311" spans="1:5" x14ac:dyDescent="0.2">
      <c r="A311" s="102">
        <v>42552</v>
      </c>
      <c r="B311" s="101">
        <v>5069</v>
      </c>
      <c r="C311" s="101">
        <v>2046</v>
      </c>
      <c r="D311" s="101">
        <v>3023</v>
      </c>
      <c r="E311" s="101">
        <f t="shared" si="4"/>
        <v>31951</v>
      </c>
    </row>
    <row r="312" spans="1:5" x14ac:dyDescent="0.2">
      <c r="A312" s="102">
        <v>42583</v>
      </c>
      <c r="B312" s="101">
        <v>4430</v>
      </c>
      <c r="C312" s="101">
        <v>1719</v>
      </c>
      <c r="D312" s="101">
        <v>2711</v>
      </c>
      <c r="E312" s="101">
        <f t="shared" si="4"/>
        <v>32187</v>
      </c>
    </row>
    <row r="313" spans="1:5" x14ac:dyDescent="0.2">
      <c r="A313" s="102">
        <v>42614</v>
      </c>
      <c r="B313" s="101">
        <v>5365</v>
      </c>
      <c r="C313" s="101">
        <v>1424</v>
      </c>
      <c r="D313" s="101">
        <v>3941</v>
      </c>
      <c r="E313" s="101">
        <f>SUM(D302:D313)</f>
        <v>32768</v>
      </c>
    </row>
    <row r="314" spans="1:5" x14ac:dyDescent="0.2">
      <c r="A314" s="102">
        <v>42644</v>
      </c>
      <c r="B314" s="101">
        <v>5168</v>
      </c>
      <c r="C314" s="101">
        <v>1412</v>
      </c>
      <c r="D314" s="101">
        <v>3756</v>
      </c>
      <c r="E314" s="101">
        <f>SUM(D303:D314)</f>
        <v>33230</v>
      </c>
    </row>
    <row r="315" spans="1:5" x14ac:dyDescent="0.2">
      <c r="A315" s="102">
        <v>42675</v>
      </c>
      <c r="B315" s="101">
        <v>4843</v>
      </c>
      <c r="C315" s="101">
        <v>1527</v>
      </c>
      <c r="D315" s="101">
        <v>3316</v>
      </c>
      <c r="E315" s="101">
        <f>SUM(D304:D315)</f>
        <v>33536</v>
      </c>
    </row>
    <row r="316" spans="1:5" x14ac:dyDescent="0.2">
      <c r="A316" s="102">
        <v>42705</v>
      </c>
      <c r="B316" s="101">
        <v>4384</v>
      </c>
      <c r="C316" s="101">
        <v>2232</v>
      </c>
      <c r="D316" s="101">
        <v>2152</v>
      </c>
      <c r="E316" s="101">
        <f t="shared" ref="E316:E337" si="5">SUM(D305:D316)</f>
        <v>33916</v>
      </c>
    </row>
    <row r="317" spans="1:5" x14ac:dyDescent="0.2">
      <c r="A317" s="102">
        <v>42736</v>
      </c>
      <c r="B317" s="101">
        <v>6871</v>
      </c>
      <c r="C317" s="101">
        <v>2335</v>
      </c>
      <c r="D317" s="101">
        <v>4536</v>
      </c>
      <c r="E317" s="101">
        <f t="shared" si="5"/>
        <v>34660</v>
      </c>
    </row>
    <row r="318" spans="1:5" x14ac:dyDescent="0.2">
      <c r="A318" s="102">
        <v>42767</v>
      </c>
      <c r="B318" s="101">
        <v>6507</v>
      </c>
      <c r="C318" s="101">
        <v>1964</v>
      </c>
      <c r="D318" s="101">
        <v>4543</v>
      </c>
      <c r="E318" s="101">
        <f t="shared" si="5"/>
        <v>35313</v>
      </c>
    </row>
    <row r="319" spans="1:5" x14ac:dyDescent="0.2">
      <c r="A319" s="102">
        <v>42795</v>
      </c>
      <c r="B319" s="101">
        <v>4748</v>
      </c>
      <c r="C319" s="101">
        <v>1691</v>
      </c>
      <c r="D319" s="101">
        <v>2787</v>
      </c>
      <c r="E319" s="101">
        <f t="shared" si="5"/>
        <v>35772</v>
      </c>
    </row>
    <row r="320" spans="1:5" x14ac:dyDescent="0.2">
      <c r="A320" s="102">
        <v>42826</v>
      </c>
      <c r="B320" s="101">
        <v>3849</v>
      </c>
      <c r="C320" s="101">
        <v>1969</v>
      </c>
      <c r="D320" s="101">
        <v>1880</v>
      </c>
      <c r="E320" s="101">
        <f t="shared" si="5"/>
        <v>35864</v>
      </c>
    </row>
    <row r="321" spans="1:5" x14ac:dyDescent="0.2">
      <c r="A321" s="102">
        <v>42856</v>
      </c>
      <c r="B321" s="101">
        <v>3787</v>
      </c>
      <c r="C321" s="101">
        <v>1888</v>
      </c>
      <c r="D321" s="101">
        <v>1899</v>
      </c>
      <c r="E321" s="101">
        <f t="shared" si="5"/>
        <v>36270</v>
      </c>
    </row>
    <row r="322" spans="1:5" x14ac:dyDescent="0.2">
      <c r="A322" s="102">
        <v>42887</v>
      </c>
      <c r="B322" s="101">
        <v>4055</v>
      </c>
      <c r="C322" s="101">
        <v>1949</v>
      </c>
      <c r="D322" s="101">
        <v>2106</v>
      </c>
      <c r="E322" s="101">
        <f t="shared" si="5"/>
        <v>36650</v>
      </c>
    </row>
    <row r="323" spans="1:5" x14ac:dyDescent="0.2">
      <c r="A323" s="102">
        <v>42917</v>
      </c>
      <c r="B323" s="101">
        <v>5440</v>
      </c>
      <c r="C323" s="101">
        <v>2314</v>
      </c>
      <c r="D323" s="101">
        <v>3126</v>
      </c>
      <c r="E323" s="101">
        <f t="shared" si="5"/>
        <v>36753</v>
      </c>
    </row>
    <row r="324" spans="1:5" x14ac:dyDescent="0.2">
      <c r="A324" s="102">
        <v>42948</v>
      </c>
      <c r="B324" s="101">
        <v>4683</v>
      </c>
      <c r="C324" s="101">
        <v>1929</v>
      </c>
      <c r="D324" s="101">
        <v>2754</v>
      </c>
      <c r="E324" s="101">
        <f t="shared" si="5"/>
        <v>36796</v>
      </c>
    </row>
    <row r="325" spans="1:5" x14ac:dyDescent="0.2">
      <c r="A325" s="102">
        <v>42979</v>
      </c>
      <c r="B325" s="101">
        <v>5283</v>
      </c>
      <c r="C325" s="101">
        <v>1734</v>
      </c>
      <c r="D325" s="101">
        <v>3549</v>
      </c>
      <c r="E325" s="101">
        <f t="shared" si="5"/>
        <v>36404</v>
      </c>
    </row>
    <row r="326" spans="1:5" x14ac:dyDescent="0.2">
      <c r="A326" s="102">
        <v>43009</v>
      </c>
      <c r="B326" s="101">
        <v>5250</v>
      </c>
      <c r="C326" s="101">
        <v>1541</v>
      </c>
      <c r="D326" s="101">
        <v>3709</v>
      </c>
      <c r="E326" s="101">
        <f t="shared" si="5"/>
        <v>36357</v>
      </c>
    </row>
    <row r="327" spans="1:5" x14ac:dyDescent="0.2">
      <c r="A327" s="102">
        <v>43040</v>
      </c>
      <c r="B327" s="101">
        <v>4902</v>
      </c>
      <c r="C327" s="101">
        <v>1649</v>
      </c>
      <c r="D327" s="101">
        <v>3253</v>
      </c>
      <c r="E327" s="101">
        <f t="shared" si="5"/>
        <v>36294</v>
      </c>
    </row>
    <row r="328" spans="1:5" x14ac:dyDescent="0.2">
      <c r="A328" s="102">
        <v>43070</v>
      </c>
      <c r="B328" s="101">
        <v>4303</v>
      </c>
      <c r="C328" s="101">
        <v>2293</v>
      </c>
      <c r="D328" s="101">
        <v>2010</v>
      </c>
      <c r="E328" s="101">
        <f t="shared" si="5"/>
        <v>36152</v>
      </c>
    </row>
    <row r="329" spans="1:5" x14ac:dyDescent="0.2">
      <c r="A329" s="102">
        <v>43101</v>
      </c>
      <c r="B329" s="101">
        <v>6833</v>
      </c>
      <c r="C329" s="101">
        <v>2382</v>
      </c>
      <c r="D329" s="101">
        <v>4451</v>
      </c>
      <c r="E329" s="101">
        <f t="shared" si="5"/>
        <v>36067</v>
      </c>
    </row>
    <row r="330" spans="1:5" x14ac:dyDescent="0.2">
      <c r="A330" s="102">
        <v>43132</v>
      </c>
      <c r="B330" s="101">
        <v>5473</v>
      </c>
      <c r="C330" s="101">
        <v>2069</v>
      </c>
      <c r="D330" s="101">
        <v>3404</v>
      </c>
      <c r="E330" s="101">
        <f t="shared" si="5"/>
        <v>34928</v>
      </c>
    </row>
    <row r="331" spans="1:5" x14ac:dyDescent="0.2">
      <c r="A331" s="102">
        <v>43160</v>
      </c>
      <c r="B331" s="101">
        <v>4603</v>
      </c>
      <c r="C331" s="101">
        <v>2296</v>
      </c>
      <c r="D331" s="101">
        <v>2307</v>
      </c>
      <c r="E331" s="101">
        <f t="shared" si="5"/>
        <v>34448</v>
      </c>
    </row>
    <row r="332" spans="1:5" x14ac:dyDescent="0.2">
      <c r="A332" s="102">
        <v>43191</v>
      </c>
      <c r="B332" s="101">
        <v>3725</v>
      </c>
      <c r="C332" s="101">
        <v>2254</v>
      </c>
      <c r="D332" s="101">
        <v>1471</v>
      </c>
      <c r="E332" s="101">
        <f t="shared" si="5"/>
        <v>34039</v>
      </c>
    </row>
    <row r="333" spans="1:5" x14ac:dyDescent="0.2">
      <c r="A333" s="102">
        <v>43221</v>
      </c>
      <c r="B333" s="101">
        <v>3691</v>
      </c>
      <c r="C333" s="101">
        <v>2136</v>
      </c>
      <c r="D333" s="101">
        <v>1555</v>
      </c>
      <c r="E333" s="101">
        <f t="shared" si="5"/>
        <v>33695</v>
      </c>
    </row>
    <row r="334" spans="1:5" x14ac:dyDescent="0.2">
      <c r="A334" s="102">
        <v>43252</v>
      </c>
      <c r="B334" s="101">
        <v>3703</v>
      </c>
      <c r="C334" s="101">
        <v>2123</v>
      </c>
      <c r="D334" s="101">
        <v>1580</v>
      </c>
      <c r="E334" s="101">
        <f t="shared" si="5"/>
        <v>33169</v>
      </c>
    </row>
    <row r="335" spans="1:5" x14ac:dyDescent="0.2">
      <c r="A335" s="102">
        <v>43282</v>
      </c>
      <c r="B335" s="101">
        <v>5140</v>
      </c>
      <c r="C335" s="101">
        <v>2608</v>
      </c>
      <c r="D335" s="101">
        <v>2532</v>
      </c>
      <c r="E335" s="101">
        <f t="shared" si="5"/>
        <v>32575</v>
      </c>
    </row>
    <row r="336" spans="1:5" x14ac:dyDescent="0.2">
      <c r="A336" s="102">
        <v>43313</v>
      </c>
      <c r="B336" s="101">
        <v>4423</v>
      </c>
      <c r="C336" s="101">
        <v>2149</v>
      </c>
      <c r="D336" s="101">
        <v>2274</v>
      </c>
      <c r="E336" s="101">
        <f t="shared" si="5"/>
        <v>32095</v>
      </c>
    </row>
    <row r="337" spans="1:5" x14ac:dyDescent="0.2">
      <c r="A337" s="102">
        <v>43344</v>
      </c>
      <c r="B337" s="101">
        <v>4840</v>
      </c>
      <c r="C337" s="101">
        <v>1969</v>
      </c>
      <c r="D337" s="101">
        <v>2871</v>
      </c>
      <c r="E337" s="101">
        <f t="shared" si="5"/>
        <v>31417</v>
      </c>
    </row>
    <row r="338" spans="1:5" x14ac:dyDescent="0.2">
      <c r="A338" s="102">
        <v>43374</v>
      </c>
      <c r="B338" s="101">
        <v>4815</v>
      </c>
      <c r="C338" s="101">
        <v>1550</v>
      </c>
      <c r="D338" s="101">
        <v>3265</v>
      </c>
      <c r="E338" s="101">
        <f>SUM(D327:D338)</f>
        <v>30973</v>
      </c>
    </row>
    <row r="339" spans="1:5" x14ac:dyDescent="0.2">
      <c r="A339" s="102">
        <v>43405</v>
      </c>
      <c r="B339" s="101">
        <v>3970</v>
      </c>
      <c r="C339" s="97" t="s">
        <v>13</v>
      </c>
      <c r="D339" s="97" t="s">
        <v>13</v>
      </c>
      <c r="E339" s="97" t="s">
        <v>13</v>
      </c>
    </row>
    <row r="340" spans="1:5" x14ac:dyDescent="0.2">
      <c r="A340" s="102">
        <v>43435</v>
      </c>
      <c r="B340" s="101">
        <v>2613</v>
      </c>
      <c r="C340" s="97" t="s">
        <v>13</v>
      </c>
      <c r="D340" s="97" t="s">
        <v>13</v>
      </c>
      <c r="E340" s="97" t="s">
        <v>13</v>
      </c>
    </row>
    <row r="341" spans="1:5" x14ac:dyDescent="0.2">
      <c r="A341" s="102">
        <v>43466</v>
      </c>
      <c r="B341" s="101">
        <v>4956</v>
      </c>
      <c r="C341" s="97" t="s">
        <v>13</v>
      </c>
      <c r="D341" s="97" t="s">
        <v>13</v>
      </c>
      <c r="E341" s="97" t="s">
        <v>13</v>
      </c>
    </row>
    <row r="342" spans="1:5" x14ac:dyDescent="0.2">
      <c r="A342" s="102">
        <v>43497</v>
      </c>
      <c r="B342" s="101">
        <v>4719</v>
      </c>
      <c r="C342" s="97" t="s">
        <v>13</v>
      </c>
      <c r="D342" s="97" t="s">
        <v>13</v>
      </c>
      <c r="E342" s="97" t="s">
        <v>13</v>
      </c>
    </row>
    <row r="343" spans="1:5" x14ac:dyDescent="0.2">
      <c r="A343" s="102">
        <v>43525</v>
      </c>
      <c r="B343" s="101">
        <v>3883</v>
      </c>
      <c r="C343" s="97" t="s">
        <v>13</v>
      </c>
      <c r="D343" s="97" t="s">
        <v>13</v>
      </c>
      <c r="E343" s="97" t="s">
        <v>13</v>
      </c>
    </row>
    <row r="344" spans="1:5" x14ac:dyDescent="0.2">
      <c r="A344" s="102">
        <v>43556</v>
      </c>
      <c r="B344" s="101">
        <v>2820</v>
      </c>
      <c r="C344" s="97" t="s">
        <v>13</v>
      </c>
      <c r="D344" s="97" t="s">
        <v>13</v>
      </c>
      <c r="E344" s="97" t="s">
        <v>13</v>
      </c>
    </row>
    <row r="345" spans="1:5" x14ac:dyDescent="0.2">
      <c r="A345" s="102">
        <v>43586</v>
      </c>
      <c r="B345" s="101">
        <v>3257</v>
      </c>
      <c r="C345" s="97" t="s">
        <v>13</v>
      </c>
      <c r="D345" s="97" t="s">
        <v>13</v>
      </c>
      <c r="E345" s="97" t="s">
        <v>13</v>
      </c>
    </row>
    <row r="346" spans="1:5" x14ac:dyDescent="0.2">
      <c r="A346" s="102">
        <v>43617</v>
      </c>
      <c r="B346" s="101">
        <v>3226</v>
      </c>
      <c r="C346" s="97" t="s">
        <v>13</v>
      </c>
      <c r="D346" s="97" t="s">
        <v>13</v>
      </c>
      <c r="E346" s="97" t="s">
        <v>13</v>
      </c>
    </row>
    <row r="347" spans="1:5" x14ac:dyDescent="0.2">
      <c r="A347" s="102">
        <v>43665</v>
      </c>
      <c r="B347" s="101">
        <v>4343</v>
      </c>
      <c r="C347" s="97" t="s">
        <v>13</v>
      </c>
      <c r="D347" s="97" t="s">
        <v>13</v>
      </c>
      <c r="E347" s="97" t="s">
        <v>13</v>
      </c>
    </row>
    <row r="348" spans="1:5" x14ac:dyDescent="0.2">
      <c r="A348" s="102">
        <v>43678</v>
      </c>
      <c r="B348" s="101">
        <v>4023</v>
      </c>
      <c r="C348" s="97" t="s">
        <v>13</v>
      </c>
      <c r="D348" s="97" t="s">
        <v>13</v>
      </c>
      <c r="E348" s="97" t="s">
        <v>13</v>
      </c>
    </row>
    <row r="349" spans="1:5" x14ac:dyDescent="0.2">
      <c r="A349" s="102">
        <v>43727</v>
      </c>
      <c r="B349" s="101">
        <v>4357</v>
      </c>
      <c r="C349" s="97" t="s">
        <v>13</v>
      </c>
      <c r="D349" s="97" t="s">
        <v>13</v>
      </c>
      <c r="E349" s="97" t="s">
        <v>13</v>
      </c>
    </row>
    <row r="350" spans="1:5" x14ac:dyDescent="0.2">
      <c r="A350" s="102">
        <v>43757</v>
      </c>
      <c r="B350" s="101">
        <v>4366</v>
      </c>
      <c r="C350" s="97" t="s">
        <v>13</v>
      </c>
      <c r="D350" s="97" t="s">
        <v>13</v>
      </c>
      <c r="E350" s="97" t="s">
        <v>13</v>
      </c>
    </row>
    <row r="351" spans="1:5" x14ac:dyDescent="0.2">
      <c r="A351" s="102">
        <v>43770</v>
      </c>
      <c r="B351" s="101">
        <v>3790</v>
      </c>
      <c r="C351" s="97" t="s">
        <v>13</v>
      </c>
      <c r="D351" s="97" t="s">
        <v>13</v>
      </c>
      <c r="E351" s="97" t="s">
        <v>13</v>
      </c>
    </row>
    <row r="352" spans="1:5" x14ac:dyDescent="0.2">
      <c r="A352" s="102">
        <v>43800</v>
      </c>
      <c r="B352" s="101">
        <v>3440</v>
      </c>
      <c r="C352" s="97" t="s">
        <v>13</v>
      </c>
      <c r="D352" s="97" t="s">
        <v>13</v>
      </c>
      <c r="E352" s="97" t="s">
        <v>13</v>
      </c>
    </row>
    <row r="353" spans="1:5" x14ac:dyDescent="0.2">
      <c r="A353" s="102">
        <v>43831</v>
      </c>
      <c r="B353" s="101">
        <v>5059</v>
      </c>
      <c r="C353" s="97" t="s">
        <v>13</v>
      </c>
      <c r="D353" s="97" t="s">
        <v>13</v>
      </c>
      <c r="E353" s="97" t="s">
        <v>13</v>
      </c>
    </row>
    <row r="354" spans="1:5" x14ac:dyDescent="0.2">
      <c r="A354" s="102">
        <v>43862</v>
      </c>
      <c r="B354" s="101">
        <v>4996</v>
      </c>
      <c r="C354" s="97" t="s">
        <v>13</v>
      </c>
      <c r="D354" s="97" t="s">
        <v>13</v>
      </c>
      <c r="E354" s="97" t="s">
        <v>13</v>
      </c>
    </row>
    <row r="355" spans="1:5" x14ac:dyDescent="0.2">
      <c r="A355" s="102">
        <v>43891</v>
      </c>
      <c r="B355" s="101">
        <v>2889</v>
      </c>
      <c r="C355" s="97" t="s">
        <v>13</v>
      </c>
      <c r="D355" s="97" t="s">
        <v>13</v>
      </c>
      <c r="E355" s="97" t="s">
        <v>13</v>
      </c>
    </row>
    <row r="356" spans="1:5" x14ac:dyDescent="0.2">
      <c r="A356" s="102">
        <v>43922</v>
      </c>
      <c r="B356" s="101">
        <v>156</v>
      </c>
      <c r="C356" s="97" t="s">
        <v>13</v>
      </c>
      <c r="D356" s="97" t="s">
        <v>13</v>
      </c>
      <c r="E356" s="97" t="s">
        <v>13</v>
      </c>
    </row>
    <row r="357" spans="1:5" x14ac:dyDescent="0.2">
      <c r="A357" s="102">
        <v>43952</v>
      </c>
      <c r="B357" s="101">
        <v>307</v>
      </c>
      <c r="C357" s="97" t="s">
        <v>13</v>
      </c>
      <c r="D357" s="97" t="s">
        <v>13</v>
      </c>
      <c r="E357" s="97" t="s">
        <v>13</v>
      </c>
    </row>
    <row r="358" spans="1:5" x14ac:dyDescent="0.2">
      <c r="A358" s="102">
        <v>43983</v>
      </c>
      <c r="B358" s="101">
        <v>497</v>
      </c>
      <c r="C358" s="97" t="s">
        <v>13</v>
      </c>
      <c r="D358" s="97" t="s">
        <v>13</v>
      </c>
      <c r="E358" s="97" t="s">
        <v>13</v>
      </c>
    </row>
    <row r="359" spans="1:5" x14ac:dyDescent="0.2">
      <c r="A359" s="102">
        <v>44013</v>
      </c>
      <c r="B359" s="101">
        <v>908</v>
      </c>
      <c r="C359" s="97" t="s">
        <v>13</v>
      </c>
      <c r="D359" s="97" t="s">
        <v>13</v>
      </c>
      <c r="E359" s="97" t="s">
        <v>13</v>
      </c>
    </row>
    <row r="360" spans="1:5" x14ac:dyDescent="0.2">
      <c r="A360" s="102">
        <v>44044</v>
      </c>
      <c r="B360" s="101">
        <v>1287</v>
      </c>
      <c r="C360" s="97" t="s">
        <v>13</v>
      </c>
      <c r="D360" s="97" t="s">
        <v>13</v>
      </c>
      <c r="E360" s="97" t="s">
        <v>13</v>
      </c>
    </row>
    <row r="361" spans="1:5" x14ac:dyDescent="0.2">
      <c r="A361" s="102">
        <v>44075</v>
      </c>
      <c r="B361" s="101">
        <v>1220</v>
      </c>
      <c r="C361" s="97" t="s">
        <v>13</v>
      </c>
      <c r="D361" s="97" t="s">
        <v>13</v>
      </c>
      <c r="E361" s="97" t="s">
        <v>13</v>
      </c>
    </row>
    <row r="362" spans="1:5" x14ac:dyDescent="0.2">
      <c r="A362" s="102">
        <v>44105</v>
      </c>
      <c r="B362" s="101">
        <v>1555</v>
      </c>
      <c r="C362" s="97" t="s">
        <v>13</v>
      </c>
      <c r="D362" s="97" t="s">
        <v>13</v>
      </c>
      <c r="E362" s="97" t="s">
        <v>13</v>
      </c>
    </row>
    <row r="363" spans="1:5" x14ac:dyDescent="0.2">
      <c r="A363" s="102">
        <v>44136</v>
      </c>
      <c r="B363" s="101">
        <v>1583</v>
      </c>
      <c r="C363" s="97" t="s">
        <v>13</v>
      </c>
      <c r="D363" s="97" t="s">
        <v>13</v>
      </c>
      <c r="E363" s="97" t="s">
        <v>13</v>
      </c>
    </row>
    <row r="364" spans="1:5" x14ac:dyDescent="0.2">
      <c r="A364" s="102">
        <v>44166</v>
      </c>
      <c r="B364" s="101">
        <v>1570</v>
      </c>
      <c r="C364" s="97" t="s">
        <v>13</v>
      </c>
      <c r="D364" s="97" t="s">
        <v>13</v>
      </c>
      <c r="E364" s="97" t="s">
        <v>13</v>
      </c>
    </row>
    <row r="365" spans="1:5" x14ac:dyDescent="0.2">
      <c r="A365" s="102">
        <v>44197</v>
      </c>
      <c r="B365" s="101">
        <v>1595</v>
      </c>
      <c r="C365" s="97" t="s">
        <v>13</v>
      </c>
      <c r="D365" s="97" t="s">
        <v>13</v>
      </c>
      <c r="E365" s="97" t="s">
        <v>13</v>
      </c>
    </row>
    <row r="366" spans="1:5" x14ac:dyDescent="0.2">
      <c r="A366" s="102">
        <v>44228</v>
      </c>
      <c r="B366" s="101">
        <v>1598</v>
      </c>
      <c r="C366" s="97" t="s">
        <v>13</v>
      </c>
      <c r="D366" s="97" t="s">
        <v>13</v>
      </c>
      <c r="E366" s="97" t="s">
        <v>13</v>
      </c>
    </row>
    <row r="367" spans="1:5" x14ac:dyDescent="0.2">
      <c r="A367" s="102">
        <v>44256</v>
      </c>
      <c r="B367" s="101">
        <v>1814</v>
      </c>
      <c r="C367" s="97" t="s">
        <v>13</v>
      </c>
      <c r="D367" s="97" t="s">
        <v>13</v>
      </c>
      <c r="E367" s="97" t="s">
        <v>13</v>
      </c>
    </row>
    <row r="368" spans="1:5" x14ac:dyDescent="0.2">
      <c r="A368" s="102">
        <v>44287</v>
      </c>
      <c r="B368" s="101">
        <v>2070</v>
      </c>
      <c r="C368" s="97" t="s">
        <v>13</v>
      </c>
      <c r="D368" s="97" t="s">
        <v>13</v>
      </c>
      <c r="E368" s="97" t="s">
        <v>13</v>
      </c>
    </row>
    <row r="369" spans="1:22" x14ac:dyDescent="0.2">
      <c r="A369" s="102">
        <v>44317</v>
      </c>
      <c r="B369" s="101">
        <v>1893</v>
      </c>
      <c r="C369" s="97" t="s">
        <v>13</v>
      </c>
      <c r="D369" s="97" t="s">
        <v>13</v>
      </c>
      <c r="E369" s="97" t="s">
        <v>13</v>
      </c>
    </row>
    <row r="370" spans="1:22" x14ac:dyDescent="0.2">
      <c r="A370" s="102">
        <v>44348</v>
      </c>
      <c r="B370" s="101">
        <v>1796</v>
      </c>
      <c r="C370" s="97" t="s">
        <v>13</v>
      </c>
      <c r="D370" s="97" t="s">
        <v>13</v>
      </c>
      <c r="E370" s="97" t="s">
        <v>13</v>
      </c>
    </row>
    <row r="371" spans="1:22" x14ac:dyDescent="0.2">
      <c r="A371" s="102">
        <v>44378</v>
      </c>
      <c r="B371" s="101">
        <v>2152</v>
      </c>
      <c r="C371" s="97" t="s">
        <v>13</v>
      </c>
      <c r="D371" s="97" t="s">
        <v>13</v>
      </c>
      <c r="E371" s="97" t="s">
        <v>13</v>
      </c>
    </row>
    <row r="372" spans="1:22" x14ac:dyDescent="0.2">
      <c r="A372" s="102">
        <v>44409</v>
      </c>
      <c r="B372" s="101">
        <v>1183</v>
      </c>
      <c r="C372" s="97" t="s">
        <v>13</v>
      </c>
      <c r="D372" s="97" t="s">
        <v>13</v>
      </c>
      <c r="E372" s="97" t="s">
        <v>13</v>
      </c>
    </row>
    <row r="373" spans="1:22" x14ac:dyDescent="0.2">
      <c r="A373" s="102">
        <v>44440</v>
      </c>
      <c r="B373" s="101">
        <v>995</v>
      </c>
      <c r="C373" s="97" t="s">
        <v>13</v>
      </c>
      <c r="D373" s="97" t="s">
        <v>13</v>
      </c>
      <c r="E373" s="97" t="s">
        <v>13</v>
      </c>
    </row>
    <row r="374" spans="1:22" x14ac:dyDescent="0.2">
      <c r="A374" s="102">
        <v>44470</v>
      </c>
      <c r="B374" s="101">
        <v>1292</v>
      </c>
      <c r="C374" s="97" t="s">
        <v>13</v>
      </c>
      <c r="D374" s="97" t="s">
        <v>13</v>
      </c>
      <c r="E374" s="97" t="s">
        <v>13</v>
      </c>
    </row>
    <row r="375" spans="1:22" x14ac:dyDescent="0.2">
      <c r="A375" s="102">
        <v>44501</v>
      </c>
      <c r="B375" s="101">
        <v>1408</v>
      </c>
      <c r="C375" s="97" t="s">
        <v>13</v>
      </c>
      <c r="D375" s="97" t="s">
        <v>13</v>
      </c>
      <c r="E375" s="97" t="s">
        <v>13</v>
      </c>
      <c r="U375" s="174"/>
    </row>
    <row r="376" spans="1:22" x14ac:dyDescent="0.2">
      <c r="A376" s="102">
        <v>44531</v>
      </c>
      <c r="B376" s="101">
        <v>2012</v>
      </c>
      <c r="C376" s="97" t="s">
        <v>13</v>
      </c>
      <c r="D376" s="97" t="s">
        <v>13</v>
      </c>
      <c r="E376" s="97" t="s">
        <v>13</v>
      </c>
    </row>
    <row r="377" spans="1:22" x14ac:dyDescent="0.2">
      <c r="A377" s="102">
        <v>44562</v>
      </c>
      <c r="B377" s="101">
        <v>1315</v>
      </c>
      <c r="C377" s="97" t="s">
        <v>13</v>
      </c>
      <c r="D377" s="97" t="s">
        <v>13</v>
      </c>
      <c r="E377" s="97" t="s">
        <v>13</v>
      </c>
      <c r="V377" s="174"/>
    </row>
    <row r="378" spans="1:22" x14ac:dyDescent="0.2">
      <c r="A378" s="102">
        <v>44593</v>
      </c>
      <c r="B378" s="101">
        <v>949</v>
      </c>
      <c r="C378" s="97" t="s">
        <v>13</v>
      </c>
      <c r="D378" s="97" t="s">
        <v>13</v>
      </c>
      <c r="E378" s="97" t="s">
        <v>13</v>
      </c>
      <c r="V378" s="174"/>
    </row>
    <row r="379" spans="1:22" x14ac:dyDescent="0.2">
      <c r="A379" s="102">
        <v>44621</v>
      </c>
      <c r="B379" s="101">
        <v>2879</v>
      </c>
      <c r="C379" s="97" t="s">
        <v>13</v>
      </c>
      <c r="D379" s="97" t="s">
        <v>13</v>
      </c>
      <c r="E379" s="97" t="s">
        <v>13</v>
      </c>
      <c r="V379" s="174"/>
    </row>
    <row r="380" spans="1:22" x14ac:dyDescent="0.2">
      <c r="A380" s="102">
        <v>44652</v>
      </c>
      <c r="B380" s="101">
        <v>2799</v>
      </c>
      <c r="C380" s="97" t="s">
        <v>13</v>
      </c>
      <c r="D380" s="97" t="s">
        <v>13</v>
      </c>
      <c r="E380" s="97" t="s">
        <v>13</v>
      </c>
      <c r="V380" s="174"/>
    </row>
    <row r="381" spans="1:22" x14ac:dyDescent="0.2">
      <c r="A381" s="102">
        <v>44682</v>
      </c>
      <c r="B381" s="101">
        <v>2622</v>
      </c>
      <c r="C381" s="97" t="s">
        <v>13</v>
      </c>
      <c r="D381" s="97" t="s">
        <v>13</v>
      </c>
      <c r="E381" s="97" t="s">
        <v>13</v>
      </c>
      <c r="V381" s="174"/>
    </row>
    <row r="382" spans="1:22" x14ac:dyDescent="0.2">
      <c r="A382" s="102">
        <v>44713</v>
      </c>
      <c r="B382" s="101">
        <v>2980</v>
      </c>
      <c r="C382" s="97" t="s">
        <v>13</v>
      </c>
      <c r="D382" s="97" t="s">
        <v>13</v>
      </c>
      <c r="E382" s="97" t="s">
        <v>13</v>
      </c>
      <c r="V382" s="174"/>
    </row>
    <row r="383" spans="1:22" x14ac:dyDescent="0.2">
      <c r="A383" s="102">
        <v>44743</v>
      </c>
      <c r="B383" s="101">
        <v>4102</v>
      </c>
      <c r="C383" s="97" t="s">
        <v>13</v>
      </c>
      <c r="D383" s="97" t="s">
        <v>13</v>
      </c>
      <c r="E383" s="97" t="s">
        <v>13</v>
      </c>
      <c r="V383" s="174"/>
    </row>
    <row r="384" spans="1:22" x14ac:dyDescent="0.2">
      <c r="A384" s="102">
        <v>44774</v>
      </c>
      <c r="B384" s="101">
        <v>4125</v>
      </c>
      <c r="C384" s="97" t="s">
        <v>13</v>
      </c>
      <c r="D384" s="97" t="s">
        <v>13</v>
      </c>
      <c r="E384" s="97" t="s">
        <v>13</v>
      </c>
      <c r="V384" s="174"/>
    </row>
    <row r="385" spans="1:22" x14ac:dyDescent="0.2">
      <c r="A385" s="102">
        <v>44805</v>
      </c>
      <c r="B385" s="101">
        <v>5869</v>
      </c>
      <c r="C385" s="97" t="s">
        <v>13</v>
      </c>
      <c r="D385" s="97" t="s">
        <v>13</v>
      </c>
      <c r="E385" s="97" t="s">
        <v>13</v>
      </c>
      <c r="V385" s="174"/>
    </row>
    <row r="386" spans="1:22" x14ac:dyDescent="0.2">
      <c r="A386" s="102">
        <v>44835</v>
      </c>
      <c r="B386" s="101">
        <v>5185</v>
      </c>
      <c r="C386" s="97" t="s">
        <v>13</v>
      </c>
      <c r="D386" s="97" t="s">
        <v>13</v>
      </c>
      <c r="E386" s="97" t="s">
        <v>13</v>
      </c>
      <c r="V386" s="174"/>
    </row>
    <row r="387" spans="1:22" x14ac:dyDescent="0.2">
      <c r="A387" s="102">
        <v>44866</v>
      </c>
      <c r="B387" s="101">
        <v>6414</v>
      </c>
      <c r="C387" s="97" t="s">
        <v>13</v>
      </c>
      <c r="D387" s="97" t="s">
        <v>13</v>
      </c>
      <c r="E387" s="97" t="s">
        <v>13</v>
      </c>
      <c r="V387" s="174"/>
    </row>
    <row r="388" spans="1:22" x14ac:dyDescent="0.2">
      <c r="A388" s="102">
        <v>44896</v>
      </c>
      <c r="B388" s="101">
        <v>5966</v>
      </c>
      <c r="C388" s="97" t="s">
        <v>13</v>
      </c>
      <c r="D388" s="97" t="s">
        <v>13</v>
      </c>
      <c r="E388" s="97" t="s">
        <v>13</v>
      </c>
      <c r="V388" s="174"/>
    </row>
    <row r="389" spans="1:22" x14ac:dyDescent="0.2">
      <c r="A389" s="102">
        <v>44927</v>
      </c>
      <c r="B389" s="101">
        <v>6263</v>
      </c>
      <c r="C389" s="97" t="s">
        <v>13</v>
      </c>
      <c r="D389" s="97" t="s">
        <v>13</v>
      </c>
      <c r="E389" s="97" t="s">
        <v>13</v>
      </c>
      <c r="V389" s="174"/>
    </row>
    <row r="390" spans="1:22" x14ac:dyDescent="0.2">
      <c r="A390" s="102">
        <v>44958</v>
      </c>
      <c r="B390" s="101">
        <v>9975</v>
      </c>
      <c r="C390" s="97" t="s">
        <v>13</v>
      </c>
      <c r="D390" s="97" t="s">
        <v>13</v>
      </c>
      <c r="E390" s="97" t="s">
        <v>13</v>
      </c>
      <c r="V390" s="174"/>
    </row>
    <row r="391" spans="1:22" x14ac:dyDescent="0.2">
      <c r="A391" s="102">
        <v>44986</v>
      </c>
      <c r="B391" s="101">
        <v>9698</v>
      </c>
      <c r="C391" s="97" t="s">
        <v>13</v>
      </c>
      <c r="D391" s="97" t="s">
        <v>13</v>
      </c>
      <c r="E391" s="97" t="s">
        <v>13</v>
      </c>
    </row>
    <row r="392" spans="1:22" x14ac:dyDescent="0.2">
      <c r="A392" s="102">
        <v>45017</v>
      </c>
      <c r="B392" s="101">
        <v>7095</v>
      </c>
      <c r="C392" s="97" t="s">
        <v>13</v>
      </c>
      <c r="D392" s="97" t="s">
        <v>13</v>
      </c>
      <c r="E392" s="97" t="s">
        <v>13</v>
      </c>
    </row>
    <row r="393" spans="1:22" x14ac:dyDescent="0.2">
      <c r="A393" s="102">
        <v>45047</v>
      </c>
      <c r="B393" s="101">
        <v>7531</v>
      </c>
      <c r="C393" s="97" t="s">
        <v>13</v>
      </c>
      <c r="D393" s="97" t="s">
        <v>13</v>
      </c>
      <c r="E393" s="97" t="s">
        <v>13</v>
      </c>
    </row>
    <row r="394" spans="1:22" x14ac:dyDescent="0.2">
      <c r="A394" s="102">
        <v>45078</v>
      </c>
      <c r="B394" s="101">
        <v>7630</v>
      </c>
      <c r="C394" s="97" t="s">
        <v>13</v>
      </c>
      <c r="D394" s="97" t="s">
        <v>13</v>
      </c>
      <c r="E394" s="97" t="s">
        <v>13</v>
      </c>
    </row>
    <row r="395" spans="1:22" x14ac:dyDescent="0.2">
      <c r="A395" s="102">
        <v>45108</v>
      </c>
      <c r="B395" s="101">
        <v>7262</v>
      </c>
      <c r="C395" s="97" t="s">
        <v>13</v>
      </c>
      <c r="D395" s="97" t="s">
        <v>13</v>
      </c>
      <c r="E395" s="97" t="s">
        <v>13</v>
      </c>
    </row>
    <row r="396" spans="1:22" x14ac:dyDescent="0.2">
      <c r="A396" s="102">
        <v>45139</v>
      </c>
      <c r="B396" s="101">
        <v>8408</v>
      </c>
      <c r="C396" s="97" t="s">
        <v>13</v>
      </c>
      <c r="D396" s="97" t="s">
        <v>13</v>
      </c>
      <c r="E396" s="97" t="s">
        <v>13</v>
      </c>
    </row>
    <row r="397" spans="1:22" x14ac:dyDescent="0.2">
      <c r="A397" s="102">
        <v>45170</v>
      </c>
      <c r="B397" s="101">
        <v>8378</v>
      </c>
      <c r="C397" s="97" t="s">
        <v>13</v>
      </c>
      <c r="D397" s="97" t="s">
        <v>13</v>
      </c>
      <c r="E397" s="97" t="s">
        <v>13</v>
      </c>
    </row>
    <row r="398" spans="1:22" x14ac:dyDescent="0.2">
      <c r="A398" s="102">
        <v>45200</v>
      </c>
      <c r="B398" s="101">
        <v>6672</v>
      </c>
      <c r="C398" s="97" t="s">
        <v>13</v>
      </c>
      <c r="D398" s="97" t="s">
        <v>13</v>
      </c>
      <c r="E398" s="97" t="s">
        <v>13</v>
      </c>
    </row>
    <row r="399" spans="1:22" x14ac:dyDescent="0.2">
      <c r="A399" s="102">
        <v>45231</v>
      </c>
      <c r="B399" s="101">
        <v>6627</v>
      </c>
      <c r="C399" s="97" t="s">
        <v>13</v>
      </c>
      <c r="D399" s="97" t="s">
        <v>13</v>
      </c>
      <c r="E399" s="97" t="s">
        <v>13</v>
      </c>
    </row>
    <row r="400" spans="1:22" x14ac:dyDescent="0.2">
      <c r="A400" s="102">
        <v>45261</v>
      </c>
      <c r="B400" s="101">
        <v>5795</v>
      </c>
      <c r="C400" s="97" t="s">
        <v>13</v>
      </c>
      <c r="D400" s="97" t="s">
        <v>13</v>
      </c>
      <c r="E400" s="97" t="s">
        <v>13</v>
      </c>
    </row>
    <row r="401" spans="1:6" x14ac:dyDescent="0.2">
      <c r="A401" s="102">
        <v>45292</v>
      </c>
      <c r="B401" s="101">
        <v>6074</v>
      </c>
      <c r="C401" s="97" t="s">
        <v>13</v>
      </c>
      <c r="D401" s="97" t="s">
        <v>13</v>
      </c>
      <c r="E401" s="97" t="s">
        <v>13</v>
      </c>
      <c r="F401" s="178"/>
    </row>
    <row r="402" spans="1:6" x14ac:dyDescent="0.2">
      <c r="A402" s="102">
        <v>45323</v>
      </c>
      <c r="B402" s="101">
        <v>6512</v>
      </c>
      <c r="C402" s="97" t="s">
        <v>13</v>
      </c>
      <c r="D402" s="97" t="s">
        <v>13</v>
      </c>
      <c r="E402" s="97" t="s">
        <v>13</v>
      </c>
      <c r="F402" s="178"/>
    </row>
    <row r="403" spans="1:6" x14ac:dyDescent="0.2">
      <c r="A403" s="102">
        <v>45352</v>
      </c>
      <c r="B403" s="101">
        <v>5764</v>
      </c>
      <c r="C403" s="97" t="s">
        <v>13</v>
      </c>
      <c r="D403" s="97" t="s">
        <v>13</v>
      </c>
      <c r="E403" s="97" t="s">
        <v>13</v>
      </c>
      <c r="F403" s="178"/>
    </row>
    <row r="404" spans="1:6" x14ac:dyDescent="0.2">
      <c r="A404" s="102">
        <v>45383</v>
      </c>
      <c r="B404" s="101">
        <v>4622</v>
      </c>
      <c r="C404" s="97" t="s">
        <v>13</v>
      </c>
      <c r="D404" s="97" t="s">
        <v>13</v>
      </c>
      <c r="E404" s="97" t="s">
        <v>13</v>
      </c>
    </row>
    <row r="405" spans="1:6" x14ac:dyDescent="0.2">
      <c r="A405" s="102">
        <v>45413</v>
      </c>
      <c r="B405" s="101">
        <v>4131</v>
      </c>
      <c r="C405" s="97" t="s">
        <v>13</v>
      </c>
      <c r="D405" s="97" t="s">
        <v>13</v>
      </c>
      <c r="E405" s="97" t="s">
        <v>13</v>
      </c>
    </row>
    <row r="406" spans="1:6" x14ac:dyDescent="0.2">
      <c r="A406" s="102">
        <v>45444</v>
      </c>
      <c r="B406" s="101">
        <v>4883</v>
      </c>
      <c r="C406" s="97" t="s">
        <v>13</v>
      </c>
      <c r="D406" s="97" t="s">
        <v>13</v>
      </c>
      <c r="E406" s="97" t="s">
        <v>13</v>
      </c>
    </row>
    <row r="407" spans="1:6" x14ac:dyDescent="0.2">
      <c r="A407" s="102">
        <v>45474</v>
      </c>
      <c r="B407" s="101">
        <v>6233</v>
      </c>
      <c r="C407" s="97" t="s">
        <v>13</v>
      </c>
      <c r="D407" s="97" t="s">
        <v>13</v>
      </c>
      <c r="E407" s="97" t="s">
        <v>13</v>
      </c>
    </row>
    <row r="408" spans="1:6" x14ac:dyDescent="0.2">
      <c r="A408" s="102">
        <v>45505</v>
      </c>
      <c r="B408" s="101">
        <v>4688</v>
      </c>
      <c r="C408" s="97" t="s">
        <v>13</v>
      </c>
      <c r="D408" s="97" t="s">
        <v>13</v>
      </c>
      <c r="E408" s="97" t="s">
        <v>13</v>
      </c>
    </row>
    <row r="409" spans="1:6" x14ac:dyDescent="0.2">
      <c r="A409" s="102">
        <v>45536</v>
      </c>
      <c r="B409" s="101">
        <v>5618</v>
      </c>
      <c r="C409" s="97" t="s">
        <v>13</v>
      </c>
      <c r="D409" s="97" t="s">
        <v>13</v>
      </c>
      <c r="E409" s="97" t="s">
        <v>13</v>
      </c>
    </row>
    <row r="410" spans="1:6" x14ac:dyDescent="0.2">
      <c r="A410" s="102">
        <v>45566</v>
      </c>
      <c r="B410" s="101">
        <v>5345</v>
      </c>
      <c r="C410" s="97" t="s">
        <v>13</v>
      </c>
      <c r="D410" s="97" t="s">
        <v>13</v>
      </c>
      <c r="E410" s="97" t="s">
        <v>13</v>
      </c>
    </row>
    <row r="411" spans="1:6" x14ac:dyDescent="0.2">
      <c r="A411" s="102">
        <v>45597</v>
      </c>
      <c r="B411" s="101">
        <v>5034</v>
      </c>
      <c r="C411" s="97" t="s">
        <v>13</v>
      </c>
      <c r="D411" s="97" t="s">
        <v>13</v>
      </c>
      <c r="E411" s="97" t="s">
        <v>13</v>
      </c>
    </row>
    <row r="412" spans="1:6" ht="13.5" customHeight="1" x14ac:dyDescent="0.2">
      <c r="A412" s="102">
        <v>45627</v>
      </c>
      <c r="B412" s="101">
        <v>5191</v>
      </c>
      <c r="C412" s="97" t="s">
        <v>13</v>
      </c>
      <c r="D412" s="97" t="s">
        <v>13</v>
      </c>
      <c r="E412" s="97" t="s">
        <v>13</v>
      </c>
    </row>
    <row r="413" spans="1:6" ht="12.6" customHeight="1" x14ac:dyDescent="0.2">
      <c r="A413" s="102">
        <v>45658</v>
      </c>
      <c r="B413" s="101">
        <v>5771</v>
      </c>
      <c r="C413" s="97" t="s">
        <v>13</v>
      </c>
      <c r="D413" s="97" t="s">
        <v>13</v>
      </c>
      <c r="E413" s="97" t="s">
        <v>13</v>
      </c>
    </row>
    <row r="414" spans="1:6" ht="12.6" customHeight="1" x14ac:dyDescent="0.2">
      <c r="A414" s="102">
        <v>45689</v>
      </c>
      <c r="B414" s="101">
        <v>6841</v>
      </c>
      <c r="C414" s="97" t="s">
        <v>13</v>
      </c>
      <c r="D414" s="97" t="s">
        <v>13</v>
      </c>
      <c r="E414" s="97" t="s">
        <v>13</v>
      </c>
    </row>
    <row r="415" spans="1:6" ht="12.95" customHeight="1" x14ac:dyDescent="0.2">
      <c r="A415" s="102">
        <v>45717</v>
      </c>
      <c r="B415" s="101">
        <v>4963</v>
      </c>
      <c r="C415" s="97" t="s">
        <v>13</v>
      </c>
      <c r="D415" s="97" t="s">
        <v>13</v>
      </c>
      <c r="E415" s="97" t="s">
        <v>13</v>
      </c>
    </row>
    <row r="416" spans="1:6" ht="12.95" customHeight="1" x14ac:dyDescent="0.2">
      <c r="A416" s="102">
        <v>45748</v>
      </c>
      <c r="B416" s="101">
        <v>3750</v>
      </c>
      <c r="C416" s="97" t="s">
        <v>13</v>
      </c>
      <c r="D416" s="97" t="s">
        <v>13</v>
      </c>
      <c r="E416" s="97" t="s">
        <v>13</v>
      </c>
    </row>
    <row r="417" spans="1:5" ht="12.95" customHeight="1" x14ac:dyDescent="0.2">
      <c r="A417" s="102">
        <v>45778</v>
      </c>
      <c r="B417" s="101">
        <v>3762</v>
      </c>
      <c r="C417" s="97" t="s">
        <v>13</v>
      </c>
      <c r="D417" s="97" t="s">
        <v>13</v>
      </c>
      <c r="E417"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4"/>
  <sheetViews>
    <sheetView zoomScaleNormal="100" workbookViewId="0">
      <pane ySplit="1" topLeftCell="A89" activePane="bottomLeft" state="frozen"/>
      <selection pane="bottomLeft" activeCell="A124" sqref="A124"/>
    </sheetView>
  </sheetViews>
  <sheetFormatPr defaultColWidth="9.140625" defaultRowHeight="12" x14ac:dyDescent="0.2"/>
  <cols>
    <col min="1" max="1" width="11.7109375" style="104" customWidth="1"/>
    <col min="2" max="2" width="11.7109375" style="112" customWidth="1"/>
    <col min="3" max="5" width="11.7109375" style="103" customWidth="1"/>
    <col min="6" max="6" width="11.7109375" style="112" customWidth="1"/>
    <col min="7" max="9" width="11.7109375" style="103" customWidth="1"/>
    <col min="10" max="10" width="9.140625" style="112"/>
    <col min="11" max="16384" width="9.140625" style="103"/>
  </cols>
  <sheetData>
    <row r="1" spans="1:9" ht="48" x14ac:dyDescent="0.2">
      <c r="A1" s="108" t="s">
        <v>0</v>
      </c>
      <c r="B1" s="115" t="s">
        <v>99</v>
      </c>
      <c r="C1" s="108" t="s">
        <v>71</v>
      </c>
      <c r="D1" s="108" t="s">
        <v>100</v>
      </c>
      <c r="E1" s="108" t="s">
        <v>142</v>
      </c>
      <c r="F1" s="111" t="s">
        <v>101</v>
      </c>
      <c r="G1" s="108" t="s">
        <v>71</v>
      </c>
      <c r="H1" s="108" t="s">
        <v>100</v>
      </c>
      <c r="I1" s="108" t="s">
        <v>102</v>
      </c>
    </row>
    <row r="2" spans="1:9" x14ac:dyDescent="0.2">
      <c r="A2" s="105">
        <v>42095</v>
      </c>
      <c r="B2" s="116">
        <v>720000</v>
      </c>
      <c r="C2" s="109" t="s">
        <v>13</v>
      </c>
      <c r="D2" s="106" t="s">
        <v>13</v>
      </c>
      <c r="E2" s="106"/>
      <c r="F2" s="114">
        <v>721000</v>
      </c>
      <c r="G2" s="113" t="s">
        <v>13</v>
      </c>
      <c r="H2" s="113" t="s">
        <v>13</v>
      </c>
      <c r="I2" s="110">
        <v>3429</v>
      </c>
    </row>
    <row r="3" spans="1:9" x14ac:dyDescent="0.2">
      <c r="A3" s="105">
        <v>42125</v>
      </c>
      <c r="B3" s="116">
        <v>749000</v>
      </c>
      <c r="C3" s="109" t="s">
        <v>13</v>
      </c>
      <c r="D3" s="106" t="s">
        <v>13</v>
      </c>
      <c r="E3" s="106"/>
      <c r="F3" s="114">
        <v>739000</v>
      </c>
      <c r="G3" s="113" t="s">
        <v>13</v>
      </c>
      <c r="H3" s="113" t="s">
        <v>13</v>
      </c>
      <c r="I3" s="110">
        <v>3783</v>
      </c>
    </row>
    <row r="4" spans="1:9" x14ac:dyDescent="0.2">
      <c r="A4" s="105">
        <v>42156</v>
      </c>
      <c r="B4" s="116">
        <v>755000</v>
      </c>
      <c r="C4" s="109" t="s">
        <v>13</v>
      </c>
      <c r="D4" s="106" t="s">
        <v>13</v>
      </c>
      <c r="E4" s="106"/>
      <c r="F4" s="114">
        <v>740000</v>
      </c>
      <c r="G4" s="113" t="s">
        <v>13</v>
      </c>
      <c r="H4" s="113" t="s">
        <v>13</v>
      </c>
      <c r="I4" s="110">
        <v>3378</v>
      </c>
    </row>
    <row r="5" spans="1:9" x14ac:dyDescent="0.2">
      <c r="A5" s="105">
        <v>42186</v>
      </c>
      <c r="B5" s="116">
        <v>735000</v>
      </c>
      <c r="C5" s="109" t="s">
        <v>13</v>
      </c>
      <c r="D5" s="106" t="s">
        <v>13</v>
      </c>
      <c r="E5" s="106"/>
      <c r="F5" s="114">
        <v>739000</v>
      </c>
      <c r="G5" s="113" t="s">
        <v>13</v>
      </c>
      <c r="H5" s="113" t="s">
        <v>13</v>
      </c>
      <c r="I5" s="110">
        <v>3520</v>
      </c>
    </row>
    <row r="6" spans="1:9" x14ac:dyDescent="0.2">
      <c r="A6" s="105">
        <v>42217</v>
      </c>
      <c r="B6" s="116">
        <v>740000</v>
      </c>
      <c r="C6" s="109" t="s">
        <v>13</v>
      </c>
      <c r="D6" s="106" t="s">
        <v>13</v>
      </c>
      <c r="E6" s="106"/>
      <c r="F6" s="114">
        <v>758000</v>
      </c>
      <c r="G6" s="113" t="s">
        <v>13</v>
      </c>
      <c r="H6" s="113" t="s">
        <v>13</v>
      </c>
      <c r="I6" s="110">
        <v>3451</v>
      </c>
    </row>
    <row r="7" spans="1:9" x14ac:dyDescent="0.2">
      <c r="A7" s="105">
        <v>42248</v>
      </c>
      <c r="B7" s="116">
        <v>771000</v>
      </c>
      <c r="C7" s="109" t="s">
        <v>13</v>
      </c>
      <c r="D7" s="106" t="s">
        <v>13</v>
      </c>
      <c r="E7" s="106"/>
      <c r="F7" s="114">
        <v>750000</v>
      </c>
      <c r="G7" s="113" t="s">
        <v>13</v>
      </c>
      <c r="H7" s="113" t="s">
        <v>13</v>
      </c>
      <c r="I7" s="110">
        <v>3595</v>
      </c>
    </row>
    <row r="8" spans="1:9" x14ac:dyDescent="0.2">
      <c r="A8" s="105">
        <v>42278</v>
      </c>
      <c r="B8" s="116">
        <v>748000</v>
      </c>
      <c r="C8" s="109" t="s">
        <v>13</v>
      </c>
      <c r="D8" s="106" t="s">
        <v>13</v>
      </c>
      <c r="E8" s="106"/>
      <c r="F8" s="114">
        <v>760000</v>
      </c>
      <c r="G8" s="113" t="s">
        <v>13</v>
      </c>
      <c r="H8" s="113" t="s">
        <v>13</v>
      </c>
      <c r="I8" s="110">
        <v>2670</v>
      </c>
    </row>
    <row r="9" spans="1:9" x14ac:dyDescent="0.2">
      <c r="A9" s="105">
        <v>42309</v>
      </c>
      <c r="B9" s="116">
        <v>765000</v>
      </c>
      <c r="C9" s="109" t="s">
        <v>13</v>
      </c>
      <c r="D9" s="106" t="s">
        <v>13</v>
      </c>
      <c r="E9" s="106"/>
      <c r="F9" s="114">
        <v>775000</v>
      </c>
      <c r="G9" s="113" t="s">
        <v>13</v>
      </c>
      <c r="H9" s="113" t="s">
        <v>13</v>
      </c>
      <c r="I9" s="110">
        <v>2922</v>
      </c>
    </row>
    <row r="10" spans="1:9" x14ac:dyDescent="0.2">
      <c r="A10" s="105">
        <v>42339</v>
      </c>
      <c r="B10" s="116">
        <v>770000</v>
      </c>
      <c r="C10" s="109" t="s">
        <v>13</v>
      </c>
      <c r="D10" s="106" t="s">
        <v>13</v>
      </c>
      <c r="E10" s="106"/>
      <c r="F10" s="114">
        <v>750000</v>
      </c>
      <c r="G10" s="113" t="s">
        <v>13</v>
      </c>
      <c r="H10" s="113" t="s">
        <v>13</v>
      </c>
      <c r="I10" s="110">
        <v>2292</v>
      </c>
    </row>
    <row r="11" spans="1:9" x14ac:dyDescent="0.2">
      <c r="A11" s="105">
        <v>42370</v>
      </c>
      <c r="B11" s="116">
        <v>720000</v>
      </c>
      <c r="C11" s="109" t="s">
        <v>13</v>
      </c>
      <c r="D11" s="106" t="s">
        <v>13</v>
      </c>
      <c r="E11" s="106"/>
      <c r="F11" s="114">
        <v>720125</v>
      </c>
      <c r="G11" s="113" t="s">
        <v>13</v>
      </c>
      <c r="H11" s="113" t="s">
        <v>13</v>
      </c>
      <c r="I11" s="110">
        <v>1452</v>
      </c>
    </row>
    <row r="12" spans="1:9" x14ac:dyDescent="0.2">
      <c r="A12" s="105">
        <v>42401</v>
      </c>
      <c r="B12" s="116">
        <v>750000</v>
      </c>
      <c r="C12" s="109" t="s">
        <v>13</v>
      </c>
      <c r="D12" s="106" t="s">
        <v>13</v>
      </c>
      <c r="E12" s="106"/>
      <c r="F12" s="114">
        <v>770000</v>
      </c>
      <c r="G12" s="113" t="s">
        <v>13</v>
      </c>
      <c r="H12" s="113" t="s">
        <v>13</v>
      </c>
      <c r="I12" s="110">
        <v>2613</v>
      </c>
    </row>
    <row r="13" spans="1:9" x14ac:dyDescent="0.2">
      <c r="A13" s="105">
        <v>42430</v>
      </c>
      <c r="B13" s="116">
        <v>820000</v>
      </c>
      <c r="C13" s="109" t="s">
        <v>13</v>
      </c>
      <c r="D13" s="106" t="s">
        <v>13</v>
      </c>
      <c r="E13" s="106"/>
      <c r="F13" s="114">
        <v>800000</v>
      </c>
      <c r="G13" s="113" t="s">
        <v>13</v>
      </c>
      <c r="H13" s="113" t="s">
        <v>13</v>
      </c>
      <c r="I13" s="110">
        <v>3734</v>
      </c>
    </row>
    <row r="14" spans="1:9" x14ac:dyDescent="0.2">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2">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2">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2">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2">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2">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2">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2">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2">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2">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2">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2">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2">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2">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2">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2">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2">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2">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2">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2">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2">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2">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2">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2">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2">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2">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2">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2">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2">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2">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2">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2">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2">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2">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2">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2">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2">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2">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2">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2">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2">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2">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2">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2">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2">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2">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2">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2">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2">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2">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2">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2">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2">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2">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2">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2">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2">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2">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2">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2">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2">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2">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2">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2">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2">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2">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2">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2">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2">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2">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2">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2">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2">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2">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2">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2">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2">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2">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2">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2">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2">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2">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2">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2">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2">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2">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2">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2">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2">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2">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2">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2">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2">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2">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2">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2">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2">
      <c r="A110" s="105">
        <v>45383</v>
      </c>
      <c r="B110" s="116">
        <v>1042000</v>
      </c>
      <c r="C110" s="109">
        <f t="shared" ref="C110" si="76">B110-B98</f>
        <v>52000</v>
      </c>
      <c r="D110" s="107">
        <f t="shared" ref="D110" si="77">C110/B98</f>
        <v>5.2525252525252523E-2</v>
      </c>
      <c r="E110" s="177">
        <v>1848</v>
      </c>
      <c r="F110" s="114">
        <v>995500</v>
      </c>
      <c r="G110" s="109">
        <f t="shared" si="70"/>
        <v>10500</v>
      </c>
      <c r="H110" s="107">
        <f t="shared" si="71"/>
        <v>1.065989847715736E-2</v>
      </c>
      <c r="I110" s="110">
        <v>1886</v>
      </c>
    </row>
    <row r="111" spans="1:9" x14ac:dyDescent="0.2">
      <c r="A111" s="105">
        <v>45413</v>
      </c>
      <c r="B111" s="116">
        <v>1010000</v>
      </c>
      <c r="C111" s="109">
        <f t="shared" ref="C111" si="78">B111-B99</f>
        <v>18112</v>
      </c>
      <c r="D111" s="107">
        <f t="shared" ref="D111" si="79">C111/B99</f>
        <v>1.8260126143274241E-2</v>
      </c>
      <c r="E111" s="177">
        <v>1986</v>
      </c>
      <c r="F111" s="114">
        <v>1001000</v>
      </c>
      <c r="G111" s="109">
        <f t="shared" si="70"/>
        <v>1000</v>
      </c>
      <c r="H111" s="107">
        <f t="shared" si="71"/>
        <v>1E-3</v>
      </c>
      <c r="I111" s="110">
        <v>1908</v>
      </c>
    </row>
    <row r="112" spans="1:9" x14ac:dyDescent="0.2">
      <c r="A112" s="105">
        <v>45444</v>
      </c>
      <c r="B112" s="116">
        <v>1025000</v>
      </c>
      <c r="C112" s="109">
        <f t="shared" ref="C112" si="80">B112-B100</f>
        <v>25000</v>
      </c>
      <c r="D112" s="107">
        <f t="shared" ref="D112" si="81">C112/B100</f>
        <v>2.5000000000000001E-2</v>
      </c>
      <c r="E112" s="177">
        <v>1506</v>
      </c>
      <c r="F112" s="114">
        <v>950000</v>
      </c>
      <c r="G112" s="109">
        <f t="shared" si="70"/>
        <v>-40000</v>
      </c>
      <c r="H112" s="107">
        <f t="shared" si="71"/>
        <v>-4.0404040404040407E-2</v>
      </c>
      <c r="I112" s="110">
        <v>1614</v>
      </c>
    </row>
    <row r="113" spans="1:9" x14ac:dyDescent="0.2">
      <c r="A113" s="105">
        <v>45474</v>
      </c>
      <c r="B113" s="116">
        <v>950000</v>
      </c>
      <c r="C113" s="109">
        <f t="shared" ref="C113:C118" si="82">B113-B101</f>
        <v>-40000</v>
      </c>
      <c r="D113" s="107">
        <f t="shared" ref="D113:D118" si="83">C113/B101</f>
        <v>-4.0404040404040407E-2</v>
      </c>
      <c r="E113" s="177">
        <v>1805</v>
      </c>
      <c r="F113" s="114">
        <v>950000</v>
      </c>
      <c r="G113" s="109">
        <f t="shared" ref="G113:G118" si="84">F113-F101</f>
        <v>-58000</v>
      </c>
      <c r="H113" s="107">
        <f t="shared" ref="H113:H118" si="85">G113/F101</f>
        <v>-5.7539682539682536E-2</v>
      </c>
      <c r="I113" s="110">
        <v>1997</v>
      </c>
    </row>
    <row r="114" spans="1:9" x14ac:dyDescent="0.2">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2">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2">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2">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2">
      <c r="A118" s="105">
        <v>45627</v>
      </c>
      <c r="B118" s="116">
        <v>1006000</v>
      </c>
      <c r="C118" s="109">
        <f t="shared" si="82"/>
        <v>-39000</v>
      </c>
      <c r="D118" s="107">
        <f t="shared" si="83"/>
        <v>-3.7320574162679428E-2</v>
      </c>
      <c r="E118" s="177">
        <v>1809</v>
      </c>
      <c r="F118" s="114">
        <v>982000</v>
      </c>
      <c r="G118" s="109">
        <f t="shared" si="84"/>
        <v>-38000</v>
      </c>
      <c r="H118" s="107">
        <f t="shared" si="85"/>
        <v>-3.7254901960784313E-2</v>
      </c>
      <c r="I118" s="110">
        <v>1679</v>
      </c>
    </row>
    <row r="119" spans="1:9" x14ac:dyDescent="0.2">
      <c r="A119" s="105">
        <v>45658</v>
      </c>
      <c r="B119" s="116">
        <v>949000</v>
      </c>
      <c r="C119" s="109">
        <f t="shared" ref="C119:C121" si="86">B119-B107</f>
        <v>-28000</v>
      </c>
      <c r="D119" s="107">
        <f t="shared" ref="D119:D121" si="87">C119/B107</f>
        <v>-2.8659160696008188E-2</v>
      </c>
      <c r="E119" s="177">
        <v>906</v>
      </c>
      <c r="F119" s="114">
        <v>950000</v>
      </c>
      <c r="G119" s="109">
        <f t="shared" ref="G119:G121" si="88">F119-F107</f>
        <v>0</v>
      </c>
      <c r="H119" s="107">
        <f t="shared" ref="H119:H121" si="89">G119/F107</f>
        <v>0</v>
      </c>
      <c r="I119" s="110">
        <v>1048</v>
      </c>
    </row>
    <row r="120" spans="1:9" x14ac:dyDescent="0.2">
      <c r="A120" s="105">
        <v>45689</v>
      </c>
      <c r="B120" s="116">
        <v>1002000</v>
      </c>
      <c r="C120" s="109">
        <f t="shared" si="86"/>
        <v>-18000</v>
      </c>
      <c r="D120" s="107">
        <f t="shared" si="87"/>
        <v>-1.7647058823529412E-2</v>
      </c>
      <c r="E120" s="177">
        <v>1880</v>
      </c>
      <c r="F120" s="114">
        <v>1025000</v>
      </c>
      <c r="G120" s="109">
        <f t="shared" si="88"/>
        <v>-7000</v>
      </c>
      <c r="H120" s="107">
        <f t="shared" si="89"/>
        <v>-6.7829457364341084E-3</v>
      </c>
      <c r="I120" s="110">
        <v>2106</v>
      </c>
    </row>
    <row r="121" spans="1:9" x14ac:dyDescent="0.2">
      <c r="A121" s="105">
        <v>45717</v>
      </c>
      <c r="B121" s="116">
        <v>1040000</v>
      </c>
      <c r="C121" s="109">
        <f t="shared" si="86"/>
        <v>-30000</v>
      </c>
      <c r="D121" s="107">
        <f t="shared" si="87"/>
        <v>-2.8037383177570093E-2</v>
      </c>
      <c r="E121" s="177">
        <v>2428</v>
      </c>
      <c r="F121" s="114">
        <v>955000</v>
      </c>
      <c r="G121" s="109">
        <f t="shared" si="88"/>
        <v>-92500</v>
      </c>
      <c r="H121" s="107">
        <f t="shared" si="89"/>
        <v>-8.83054892601432E-2</v>
      </c>
      <c r="I121" s="110">
        <v>2264</v>
      </c>
    </row>
    <row r="122" spans="1:9" x14ac:dyDescent="0.2">
      <c r="A122" s="105">
        <v>45748</v>
      </c>
      <c r="B122" s="116">
        <v>1000000</v>
      </c>
      <c r="C122" s="109">
        <f t="shared" ref="C122" si="90">B122-B110</f>
        <v>-42000</v>
      </c>
      <c r="D122" s="107">
        <f t="shared" ref="D122" si="91">C122/B110</f>
        <v>-4.0307101727447218E-2</v>
      </c>
      <c r="E122" s="177">
        <v>2065</v>
      </c>
      <c r="F122" s="114">
        <v>1010000</v>
      </c>
      <c r="G122" s="109">
        <f t="shared" ref="G122" si="92">F122-F110</f>
        <v>14500</v>
      </c>
      <c r="H122" s="107">
        <f t="shared" ref="H122" si="93">G122/F110</f>
        <v>1.4565544952285283E-2</v>
      </c>
      <c r="I122" s="110">
        <v>2239</v>
      </c>
    </row>
    <row r="123" spans="1:9" x14ac:dyDescent="0.2">
      <c r="A123" s="105">
        <v>45778</v>
      </c>
      <c r="B123" s="116">
        <v>980000</v>
      </c>
      <c r="C123" s="109">
        <f t="shared" ref="C123" si="94">B123-B111</f>
        <v>-30000</v>
      </c>
      <c r="D123" s="107">
        <f t="shared" ref="D123" si="95">C123/B111</f>
        <v>-2.9702970297029702E-2</v>
      </c>
      <c r="E123" s="177">
        <v>2171</v>
      </c>
      <c r="F123" s="181">
        <v>980000</v>
      </c>
      <c r="G123" s="109">
        <f t="shared" ref="G123" si="96">F123-F111</f>
        <v>-21000</v>
      </c>
      <c r="H123" s="107">
        <f t="shared" ref="H123" si="97">G123/F111</f>
        <v>-2.097902097902098E-2</v>
      </c>
      <c r="I123" s="180">
        <v>2021</v>
      </c>
    </row>
    <row r="124" spans="1:9" x14ac:dyDescent="0.2">
      <c r="A124" s="105">
        <v>45809</v>
      </c>
      <c r="B124" s="116">
        <v>990000</v>
      </c>
      <c r="C124" s="109">
        <f t="shared" ref="C124" si="98">B124-B112</f>
        <v>-35000</v>
      </c>
      <c r="D124" s="107">
        <f t="shared" ref="D124" si="99">C124/B112</f>
        <v>-3.4146341463414637E-2</v>
      </c>
      <c r="E124" s="177">
        <v>1774</v>
      </c>
      <c r="F124" s="181">
        <v>935000</v>
      </c>
      <c r="G124" s="109">
        <f t="shared" ref="G124" si="100">F124-F112</f>
        <v>-15000</v>
      </c>
      <c r="H124" s="107">
        <f t="shared" ref="H124" si="101">G124/F112</f>
        <v>-1.5789473684210527E-2</v>
      </c>
      <c r="I124" s="180">
        <v>1494</v>
      </c>
    </row>
  </sheetData>
  <conditionalFormatting sqref="C14:C124">
    <cfRule type="colorScale" priority="24">
      <colorScale>
        <cfvo type="min"/>
        <cfvo type="num" val="0"/>
        <cfvo type="max"/>
        <color rgb="FFF8696B"/>
        <color rgb="FFFCFCFF"/>
        <color rgb="FF63BE7B"/>
      </colorScale>
    </cfRule>
  </conditionalFormatting>
  <conditionalFormatting sqref="D14:D124">
    <cfRule type="colorScale" priority="25">
      <colorScale>
        <cfvo type="min"/>
        <cfvo type="num" val="0"/>
        <cfvo type="max"/>
        <color rgb="FFF8696B"/>
        <color rgb="FFFCFCFF"/>
        <color rgb="FF63BE7B"/>
      </colorScale>
    </cfRule>
  </conditionalFormatting>
  <conditionalFormatting sqref="E14:E124">
    <cfRule type="colorScale" priority="1">
      <colorScale>
        <cfvo type="min"/>
        <cfvo type="max"/>
        <color rgb="FFFCFCFF"/>
        <color rgb="FF63BE7B"/>
      </colorScale>
    </cfRule>
  </conditionalFormatting>
  <conditionalFormatting sqref="G14:G124">
    <cfRule type="colorScale" priority="26">
      <colorScale>
        <cfvo type="min"/>
        <cfvo type="num" val="0"/>
        <cfvo type="max"/>
        <color rgb="FFF8696B"/>
        <color rgb="FFFCFCFF"/>
        <color rgb="FF63BE7B"/>
      </colorScale>
    </cfRule>
  </conditionalFormatting>
  <conditionalFormatting sqref="H14:H124">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2025-07-21T22:40:09Z</dcterms:modified>
</cp:coreProperties>
</file>