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8_{F11A626B-2A71-4C31-99F8-754EE3B2D85C}"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7" i="6" l="1"/>
  <c r="D127" i="6"/>
  <c r="G127" i="6"/>
  <c r="H127" i="6"/>
  <c r="S146" i="4"/>
  <c r="P146" i="4"/>
  <c r="N146" i="4"/>
  <c r="M146" i="4"/>
  <c r="L146" i="4"/>
  <c r="I146" i="4"/>
  <c r="H146" i="4"/>
  <c r="F146" i="4"/>
  <c r="E146" i="4"/>
  <c r="D146" i="4"/>
  <c r="T146" i="4"/>
  <c r="R146" i="4"/>
  <c r="I153" i="3"/>
  <c r="E153" i="3"/>
  <c r="D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AY163" i="1" l="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65" i="1" l="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<sst xmlns="http://schemas.openxmlformats.org/spreadsheetml/2006/main" count="2993" uniqueCount="147">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</sst>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Consented'!$F$142:$F$166</c:f>
              <c:numCache>
                <c:formatCode>General</c:formatCode>
                <c:ptCount val="25"/>
                <c:pt idx="0">
                  <c:v>1142</c:v>
                </c:pt>
                <c:pt idx="1">
                  <c:v>1289</c:v>
                </c:pt>
                <c:pt idx="2">
                  <c:v>1179</c:v>
                </c:pt>
                <c:pt idx="3">
                  <c:v>1164</c:v>
                </c:pt>
                <c:pt idx="4">
                  <c:v>918</c:v>
                </c:pt>
                <c:pt idx="5">
                  <c:v>885</c:v>
                </c:pt>
                <c:pt idx="6">
                  <c:v>1234</c:v>
                </c:pt>
                <c:pt idx="7">
                  <c:v>1259</c:v>
                </c:pt>
                <c:pt idx="8">
                  <c:v>1282</c:v>
                </c:pt>
                <c:pt idx="9">
                  <c:v>1276</c:v>
                </c:pt>
                <c:pt idx="10">
                  <c:v>744</c:v>
                </c:pt>
                <c:pt idx="11">
                  <c:v>1290</c:v>
                </c:pt>
                <c:pt idx="12">
                  <c:v>1228</c:v>
                </c:pt>
                <c:pt idx="13">
                  <c:v>1362</c:v>
                </c:pt>
                <c:pt idx="14">
                  <c:v>1221</c:v>
                </c:pt>
                <c:pt idx="15">
                  <c:v>1206</c:v>
                </c:pt>
                <c:pt idx="16">
                  <c:v>952</c:v>
                </c:pt>
                <c:pt idx="17">
                  <c:v>867</c:v>
                </c:pt>
                <c:pt idx="18">
                  <c:v>1086</c:v>
                </c:pt>
                <c:pt idx="19">
                  <c:v>1535</c:v>
                </c:pt>
                <c:pt idx="20">
                  <c:v>981</c:v>
                </c:pt>
                <c:pt idx="21">
                  <c:v>1392</c:v>
                </c:pt>
                <c:pt idx="22">
                  <c:v>1175</c:v>
                </c:pt>
                <c:pt idx="23">
                  <c:v>1342</c:v>
                </c:pt>
                <c:pt idx="24">
                  <c:v>1376</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23"/>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742C-45EF-87A9-E87563594742}"/>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Created'!$A$122:$A$146</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'Residential Parcels Created'!$J$122:$J$146</c:f>
              <c:numCache>
                <c:formatCode>General</c:formatCode>
                <c:ptCount val="25"/>
                <c:pt idx="0">
                  <c:v>1570</c:v>
                </c:pt>
                <c:pt idx="1">
                  <c:v>1411</c:v>
                </c:pt>
                <c:pt idx="2">
                  <c:v>1294</c:v>
                </c:pt>
                <c:pt idx="3">
                  <c:v>1358</c:v>
                </c:pt>
                <c:pt idx="4">
                  <c:v>795</c:v>
                </c:pt>
                <c:pt idx="5">
                  <c:v>1063</c:v>
                </c:pt>
                <c:pt idx="6">
                  <c:v>1045</c:v>
                </c:pt>
                <c:pt idx="7">
                  <c:v>782</c:v>
                </c:pt>
                <c:pt idx="8">
                  <c:v>1733</c:v>
                </c:pt>
                <c:pt idx="9">
                  <c:v>926</c:v>
                </c:pt>
                <c:pt idx="10">
                  <c:v>1063</c:v>
                </c:pt>
                <c:pt idx="11">
                  <c:v>1125</c:v>
                </c:pt>
                <c:pt idx="12">
                  <c:v>1301</c:v>
                </c:pt>
                <c:pt idx="13">
                  <c:v>944</c:v>
                </c:pt>
                <c:pt idx="14">
                  <c:v>1601</c:v>
                </c:pt>
                <c:pt idx="15">
                  <c:v>551</c:v>
                </c:pt>
                <c:pt idx="16">
                  <c:v>751</c:v>
                </c:pt>
                <c:pt idx="17">
                  <c:v>846</c:v>
                </c:pt>
                <c:pt idx="18">
                  <c:v>1338</c:v>
                </c:pt>
                <c:pt idx="19">
                  <c:v>480</c:v>
                </c:pt>
                <c:pt idx="20">
                  <c:v>1358</c:v>
                </c:pt>
                <c:pt idx="21">
                  <c:v>1021</c:v>
                </c:pt>
                <c:pt idx="22">
                  <c:v>1015</c:v>
                </c:pt>
                <c:pt idx="23">
                  <c:v>1063</c:v>
                </c:pt>
                <c:pt idx="24">
                  <c:v>1115</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Created'!$A$122:$A$146</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'Residential Parcels Created'!$P$122:$P$146</c:f>
              <c:numCache>
                <c:formatCode>0</c:formatCode>
                <c:ptCount val="25"/>
                <c:pt idx="0">
                  <c:v>72</c:v>
                </c:pt>
                <c:pt idx="1">
                  <c:v>303</c:v>
                </c:pt>
                <c:pt idx="2">
                  <c:v>77</c:v>
                </c:pt>
                <c:pt idx="3">
                  <c:v>44</c:v>
                </c:pt>
                <c:pt idx="4">
                  <c:v>73</c:v>
                </c:pt>
                <c:pt idx="5">
                  <c:v>61</c:v>
                </c:pt>
                <c:pt idx="6">
                  <c:v>354</c:v>
                </c:pt>
                <c:pt idx="7">
                  <c:v>11</c:v>
                </c:pt>
                <c:pt idx="8">
                  <c:v>43</c:v>
                </c:pt>
                <c:pt idx="9">
                  <c:v>332</c:v>
                </c:pt>
                <c:pt idx="10">
                  <c:v>65</c:v>
                </c:pt>
                <c:pt idx="11">
                  <c:v>299</c:v>
                </c:pt>
                <c:pt idx="12">
                  <c:v>139</c:v>
                </c:pt>
                <c:pt idx="13">
                  <c:v>175</c:v>
                </c:pt>
                <c:pt idx="14">
                  <c:v>100</c:v>
                </c:pt>
                <c:pt idx="15">
                  <c:v>53</c:v>
                </c:pt>
                <c:pt idx="16">
                  <c:v>118</c:v>
                </c:pt>
                <c:pt idx="17">
                  <c:v>121</c:v>
                </c:pt>
                <c:pt idx="18">
                  <c:v>98</c:v>
                </c:pt>
                <c:pt idx="19">
                  <c:v>0</c:v>
                </c:pt>
                <c:pt idx="20">
                  <c:v>55</c:v>
                </c:pt>
                <c:pt idx="21">
                  <c:v>195</c:v>
                </c:pt>
                <c:pt idx="22">
                  <c:v>222</c:v>
                </c:pt>
                <c:pt idx="23">
                  <c:v>279</c:v>
                </c:pt>
                <c:pt idx="24">
                  <c:v>122</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11"/>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2C-45EF-87A9-E87563594742}"/>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Created'!$A$122:$A$146</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'Residential Parcels Created'!$Q$122:$Q$146</c:f>
              <c:numCache>
                <c:formatCode>0</c:formatCode>
                <c:ptCount val="25"/>
                <c:pt idx="0">
                  <c:v>13</c:v>
                </c:pt>
                <c:pt idx="1">
                  <c:v>40</c:v>
                </c:pt>
                <c:pt idx="2">
                  <c:v>12</c:v>
                </c:pt>
                <c:pt idx="3">
                  <c:v>7</c:v>
                </c:pt>
                <c:pt idx="4">
                  <c:v>48</c:v>
                </c:pt>
                <c:pt idx="5">
                  <c:v>10</c:v>
                </c:pt>
                <c:pt idx="6">
                  <c:v>5</c:v>
                </c:pt>
                <c:pt idx="7">
                  <c:v>78</c:v>
                </c:pt>
                <c:pt idx="8">
                  <c:v>27</c:v>
                </c:pt>
                <c:pt idx="9">
                  <c:v>87</c:v>
                </c:pt>
                <c:pt idx="10">
                  <c:v>147</c:v>
                </c:pt>
                <c:pt idx="11">
                  <c:v>134</c:v>
                </c:pt>
                <c:pt idx="12">
                  <c:v>10</c:v>
                </c:pt>
                <c:pt idx="13">
                  <c:v>12</c:v>
                </c:pt>
                <c:pt idx="14">
                  <c:v>16</c:v>
                </c:pt>
                <c:pt idx="15">
                  <c:v>8</c:v>
                </c:pt>
                <c:pt idx="16">
                  <c:v>10</c:v>
                </c:pt>
                <c:pt idx="17">
                  <c:v>41</c:v>
                </c:pt>
                <c:pt idx="18">
                  <c:v>230</c:v>
                </c:pt>
                <c:pt idx="19">
                  <c:v>30</c:v>
                </c:pt>
                <c:pt idx="20">
                  <c:v>49</c:v>
                </c:pt>
                <c:pt idx="21">
                  <c:v>3</c:v>
                </c:pt>
                <c:pt idx="22">
                  <c:v>6</c:v>
                </c:pt>
                <c:pt idx="23">
                  <c:v>15</c:v>
                </c:pt>
                <c:pt idx="24">
                  <c:v>12</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Migration'!$A$360:$A$420</c:f>
              <c:numCache>
                <c:formatCode>mmm\-yy</c:formatCode>
                <c:ptCount val="61"/>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pt idx="56">
                  <c:v>45748</c:v>
                </c:pt>
                <c:pt idx="57">
                  <c:v>45778</c:v>
                </c:pt>
                <c:pt idx="58">
                  <c:v>45809</c:v>
                </c:pt>
                <c:pt idx="59">
                  <c:v>45839</c:v>
                </c:pt>
                <c:pt idx="60">
                  <c:v>45870</c:v>
                </c:pt>
              </c:numCache>
            </c:numRef>
          </c:cat>
          <c:val>
            <c:numRef>
              <c:f>'P &amp; LR Migration'!$B$360:$B$420</c:f>
              <c:numCache>
                <c:formatCode>#,##0</c:formatCode>
                <c:ptCount val="61"/>
                <c:pt idx="0">
                  <c:v>1287</c:v>
                </c:pt>
                <c:pt idx="1">
                  <c:v>1220</c:v>
                </c:pt>
                <c:pt idx="2">
                  <c:v>1555</c:v>
                </c:pt>
                <c:pt idx="3">
                  <c:v>1583</c:v>
                </c:pt>
                <c:pt idx="4">
                  <c:v>1570</c:v>
                </c:pt>
                <c:pt idx="5">
                  <c:v>1595</c:v>
                </c:pt>
                <c:pt idx="6">
                  <c:v>1598</c:v>
                </c:pt>
                <c:pt idx="7">
                  <c:v>1814</c:v>
                </c:pt>
                <c:pt idx="8">
                  <c:v>2070</c:v>
                </c:pt>
                <c:pt idx="9">
                  <c:v>1893</c:v>
                </c:pt>
                <c:pt idx="10">
                  <c:v>1796</c:v>
                </c:pt>
                <c:pt idx="11">
                  <c:v>2152</c:v>
                </c:pt>
                <c:pt idx="12">
                  <c:v>1183</c:v>
                </c:pt>
                <c:pt idx="13">
                  <c:v>995</c:v>
                </c:pt>
                <c:pt idx="14">
                  <c:v>1292</c:v>
                </c:pt>
                <c:pt idx="15">
                  <c:v>1408</c:v>
                </c:pt>
                <c:pt idx="16">
                  <c:v>2012</c:v>
                </c:pt>
                <c:pt idx="17">
                  <c:v>1315</c:v>
                </c:pt>
                <c:pt idx="18">
                  <c:v>949</c:v>
                </c:pt>
                <c:pt idx="19">
                  <c:v>2879</c:v>
                </c:pt>
                <c:pt idx="20">
                  <c:v>2799</c:v>
                </c:pt>
                <c:pt idx="21">
                  <c:v>2622</c:v>
                </c:pt>
                <c:pt idx="22">
                  <c:v>2980</c:v>
                </c:pt>
                <c:pt idx="23">
                  <c:v>4102</c:v>
                </c:pt>
                <c:pt idx="24">
                  <c:v>4125</c:v>
                </c:pt>
                <c:pt idx="25">
                  <c:v>5869</c:v>
                </c:pt>
                <c:pt idx="26">
                  <c:v>5185</c:v>
                </c:pt>
                <c:pt idx="27">
                  <c:v>6414</c:v>
                </c:pt>
                <c:pt idx="28">
                  <c:v>5966</c:v>
                </c:pt>
                <c:pt idx="29">
                  <c:v>6263</c:v>
                </c:pt>
                <c:pt idx="30">
                  <c:v>9975</c:v>
                </c:pt>
                <c:pt idx="31">
                  <c:v>9698</c:v>
                </c:pt>
                <c:pt idx="32">
                  <c:v>7095</c:v>
                </c:pt>
                <c:pt idx="33">
                  <c:v>7531</c:v>
                </c:pt>
                <c:pt idx="34">
                  <c:v>7630</c:v>
                </c:pt>
                <c:pt idx="35">
                  <c:v>7262</c:v>
                </c:pt>
                <c:pt idx="36">
                  <c:v>8408</c:v>
                </c:pt>
                <c:pt idx="37">
                  <c:v>8378</c:v>
                </c:pt>
                <c:pt idx="38">
                  <c:v>6672</c:v>
                </c:pt>
                <c:pt idx="39">
                  <c:v>6627</c:v>
                </c:pt>
                <c:pt idx="40">
                  <c:v>5795</c:v>
                </c:pt>
                <c:pt idx="41">
                  <c:v>6074</c:v>
                </c:pt>
                <c:pt idx="42">
                  <c:v>6512</c:v>
                </c:pt>
                <c:pt idx="43">
                  <c:v>5764</c:v>
                </c:pt>
                <c:pt idx="44">
                  <c:v>4622</c:v>
                </c:pt>
                <c:pt idx="45">
                  <c:v>4131</c:v>
                </c:pt>
                <c:pt idx="46">
                  <c:v>4883</c:v>
                </c:pt>
                <c:pt idx="47">
                  <c:v>6233</c:v>
                </c:pt>
                <c:pt idx="48">
                  <c:v>4688</c:v>
                </c:pt>
                <c:pt idx="49">
                  <c:v>5618</c:v>
                </c:pt>
                <c:pt idx="50">
                  <c:v>5345</c:v>
                </c:pt>
                <c:pt idx="51">
                  <c:v>5034</c:v>
                </c:pt>
                <c:pt idx="52">
                  <c:v>5191</c:v>
                </c:pt>
                <c:pt idx="53">
                  <c:v>5771</c:v>
                </c:pt>
                <c:pt idx="54">
                  <c:v>6841</c:v>
                </c:pt>
                <c:pt idx="55">
                  <c:v>4963</c:v>
                </c:pt>
                <c:pt idx="56">
                  <c:v>3750</c:v>
                </c:pt>
                <c:pt idx="57">
                  <c:v>3762</c:v>
                </c:pt>
                <c:pt idx="58">
                  <c:v>4577</c:v>
                </c:pt>
                <c:pt idx="59">
                  <c:v>5963</c:v>
                </c:pt>
                <c:pt idx="60">
                  <c:v>4338</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Prices'!$A$67:$A$127</c:f>
              <c:numCache>
                <c:formatCode>mmm\-yy</c:formatCode>
                <c:ptCount val="61"/>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pt idx="13">
                  <c:v>44470</c:v>
                </c:pt>
                <c:pt idx="14">
                  <c:v>44501</c:v>
                </c:pt>
                <c:pt idx="15">
                  <c:v>44531</c:v>
                </c:pt>
                <c:pt idx="16">
                  <c:v>44562</c:v>
                </c:pt>
                <c:pt idx="17">
                  <c:v>44593</c:v>
                </c:pt>
                <c:pt idx="18">
                  <c:v>44621</c:v>
                </c:pt>
                <c:pt idx="19">
                  <c:v>44652</c:v>
                </c:pt>
                <c:pt idx="20">
                  <c:v>44682</c:v>
                </c:pt>
                <c:pt idx="21">
                  <c:v>44713</c:v>
                </c:pt>
                <c:pt idx="22">
                  <c:v>44743</c:v>
                </c:pt>
                <c:pt idx="23">
                  <c:v>44774</c:v>
                </c:pt>
                <c:pt idx="24">
                  <c:v>44805</c:v>
                </c:pt>
                <c:pt idx="25">
                  <c:v>44835</c:v>
                </c:pt>
                <c:pt idx="26">
                  <c:v>44866</c:v>
                </c:pt>
                <c:pt idx="27">
                  <c:v>44896</c:v>
                </c:pt>
                <c:pt idx="28">
                  <c:v>44927</c:v>
                </c:pt>
                <c:pt idx="29">
                  <c:v>44958</c:v>
                </c:pt>
                <c:pt idx="30">
                  <c:v>44986</c:v>
                </c:pt>
                <c:pt idx="31">
                  <c:v>45017</c:v>
                </c:pt>
                <c:pt idx="32">
                  <c:v>45047</c:v>
                </c:pt>
                <c:pt idx="33">
                  <c:v>45078</c:v>
                </c:pt>
                <c:pt idx="34">
                  <c:v>45108</c:v>
                </c:pt>
                <c:pt idx="35">
                  <c:v>45139</c:v>
                </c:pt>
                <c:pt idx="36">
                  <c:v>45170</c:v>
                </c:pt>
                <c:pt idx="37">
                  <c:v>45200</c:v>
                </c:pt>
                <c:pt idx="38">
                  <c:v>45231</c:v>
                </c:pt>
                <c:pt idx="39">
                  <c:v>45261</c:v>
                </c:pt>
                <c:pt idx="40">
                  <c:v>45292</c:v>
                </c:pt>
                <c:pt idx="41">
                  <c:v>45323</c:v>
                </c:pt>
                <c:pt idx="42">
                  <c:v>45352</c:v>
                </c:pt>
                <c:pt idx="43">
                  <c:v>45383</c:v>
                </c:pt>
                <c:pt idx="44">
                  <c:v>45413</c:v>
                </c:pt>
                <c:pt idx="45">
                  <c:v>45444</c:v>
                </c:pt>
                <c:pt idx="46">
                  <c:v>45474</c:v>
                </c:pt>
                <c:pt idx="47">
                  <c:v>45505</c:v>
                </c:pt>
                <c:pt idx="48">
                  <c:v>45536</c:v>
                </c:pt>
                <c:pt idx="49">
                  <c:v>45566</c:v>
                </c:pt>
                <c:pt idx="50">
                  <c:v>45597</c:v>
                </c:pt>
                <c:pt idx="51">
                  <c:v>45627</c:v>
                </c:pt>
                <c:pt idx="52">
                  <c:v>45658</c:v>
                </c:pt>
                <c:pt idx="53">
                  <c:v>45689</c:v>
                </c:pt>
                <c:pt idx="54">
                  <c:v>45717</c:v>
                </c:pt>
                <c:pt idx="55">
                  <c:v>45748</c:v>
                </c:pt>
                <c:pt idx="56">
                  <c:v>45778</c:v>
                </c:pt>
                <c:pt idx="57">
                  <c:v>45809</c:v>
                </c:pt>
                <c:pt idx="58">
                  <c:v>45839</c:v>
                </c:pt>
                <c:pt idx="59">
                  <c:v>45870</c:v>
                </c:pt>
                <c:pt idx="60">
                  <c:v>45901</c:v>
                </c:pt>
              </c:numCache>
            </c:numRef>
          </c:cat>
          <c:val>
            <c:numRef>
              <c:f>'Residential Median Prices'!$E$67:$E$127</c:f>
              <c:numCache>
                <c:formatCode>General</c:formatCode>
                <c:ptCount val="61"/>
                <c:pt idx="0">
                  <c:v>2996</c:v>
                </c:pt>
                <c:pt idx="1">
                  <c:v>3234</c:v>
                </c:pt>
                <c:pt idx="2">
                  <c:v>3857</c:v>
                </c:pt>
                <c:pt idx="3">
                  <c:v>3525</c:v>
                </c:pt>
                <c:pt idx="4">
                  <c:v>1951</c:v>
                </c:pt>
                <c:pt idx="5">
                  <c:v>2912</c:v>
                </c:pt>
                <c:pt idx="6">
                  <c:v>4013</c:v>
                </c:pt>
                <c:pt idx="7">
                  <c:v>2682</c:v>
                </c:pt>
                <c:pt idx="8">
                  <c:v>2834</c:v>
                </c:pt>
                <c:pt idx="9">
                  <c:v>2853</c:v>
                </c:pt>
                <c:pt idx="10">
                  <c:v>2767</c:v>
                </c:pt>
                <c:pt idx="11">
                  <c:v>2418</c:v>
                </c:pt>
                <c:pt idx="12">
                  <c:v>1410</c:v>
                </c:pt>
                <c:pt idx="13">
                  <c:v>2688</c:v>
                </c:pt>
                <c:pt idx="14">
                  <c:v>3182</c:v>
                </c:pt>
                <c:pt idx="15">
                  <c:v>2411</c:v>
                </c:pt>
                <c:pt idx="16">
                  <c:v>1346</c:v>
                </c:pt>
                <c:pt idx="17">
                  <c:v>1789</c:v>
                </c:pt>
                <c:pt idx="18">
                  <c:v>2412</c:v>
                </c:pt>
                <c:pt idx="19">
                  <c:v>1634</c:v>
                </c:pt>
                <c:pt idx="20">
                  <c:v>1872</c:v>
                </c:pt>
                <c:pt idx="21">
                  <c:v>1709</c:v>
                </c:pt>
                <c:pt idx="22">
                  <c:v>1485</c:v>
                </c:pt>
                <c:pt idx="23">
                  <c:v>1539</c:v>
                </c:pt>
                <c:pt idx="24">
                  <c:v>1700</c:v>
                </c:pt>
                <c:pt idx="25">
                  <c:v>1632</c:v>
                </c:pt>
                <c:pt idx="26">
                  <c:v>1847</c:v>
                </c:pt>
                <c:pt idx="27">
                  <c:v>1372</c:v>
                </c:pt>
                <c:pt idx="28">
                  <c:v>961</c:v>
                </c:pt>
                <c:pt idx="29">
                  <c:v>1102</c:v>
                </c:pt>
                <c:pt idx="30">
                  <c:v>1890</c:v>
                </c:pt>
                <c:pt idx="31">
                  <c:v>1306</c:v>
                </c:pt>
                <c:pt idx="32">
                  <c:v>1834</c:v>
                </c:pt>
                <c:pt idx="33">
                  <c:v>1945</c:v>
                </c:pt>
                <c:pt idx="34">
                  <c:v>1695</c:v>
                </c:pt>
                <c:pt idx="35">
                  <c:v>1868</c:v>
                </c:pt>
                <c:pt idx="36">
                  <c:v>2013</c:v>
                </c:pt>
                <c:pt idx="37">
                  <c:v>1830</c:v>
                </c:pt>
                <c:pt idx="38">
                  <c:v>2092</c:v>
                </c:pt>
                <c:pt idx="39">
                  <c:v>1545</c:v>
                </c:pt>
                <c:pt idx="40">
                  <c:v>849</c:v>
                </c:pt>
                <c:pt idx="41">
                  <c:v>1819</c:v>
                </c:pt>
                <c:pt idx="42">
                  <c:v>2136</c:v>
                </c:pt>
                <c:pt idx="43">
                  <c:v>1848</c:v>
                </c:pt>
                <c:pt idx="44">
                  <c:v>1986</c:v>
                </c:pt>
                <c:pt idx="45">
                  <c:v>1506</c:v>
                </c:pt>
                <c:pt idx="46">
                  <c:v>1908</c:v>
                </c:pt>
                <c:pt idx="47">
                  <c:v>1985</c:v>
                </c:pt>
                <c:pt idx="48">
                  <c:v>1980</c:v>
                </c:pt>
                <c:pt idx="49">
                  <c:v>2272</c:v>
                </c:pt>
                <c:pt idx="50">
                  <c:v>2332</c:v>
                </c:pt>
                <c:pt idx="51">
                  <c:v>1809</c:v>
                </c:pt>
                <c:pt idx="52">
                  <c:v>906</c:v>
                </c:pt>
                <c:pt idx="53">
                  <c:v>1880</c:v>
                </c:pt>
                <c:pt idx="54">
                  <c:v>2428</c:v>
                </c:pt>
                <c:pt idx="55">
                  <c:v>2065</c:v>
                </c:pt>
                <c:pt idx="56">
                  <c:v>2171</c:v>
                </c:pt>
                <c:pt idx="57">
                  <c:v>1821</c:v>
                </c:pt>
                <c:pt idx="58">
                  <c:v>2035</c:v>
                </c:pt>
                <c:pt idx="59">
                  <c:v>1893</c:v>
                </c:pt>
                <c:pt idx="60">
                  <c:v>1925</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Prices'!$A$67:$A$127</c:f>
              <c:numCache>
                <c:formatCode>mmm\-yy</c:formatCode>
                <c:ptCount val="61"/>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pt idx="13">
                  <c:v>44470</c:v>
                </c:pt>
                <c:pt idx="14">
                  <c:v>44501</c:v>
                </c:pt>
                <c:pt idx="15">
                  <c:v>44531</c:v>
                </c:pt>
                <c:pt idx="16">
                  <c:v>44562</c:v>
                </c:pt>
                <c:pt idx="17">
                  <c:v>44593</c:v>
                </c:pt>
                <c:pt idx="18">
                  <c:v>44621</c:v>
                </c:pt>
                <c:pt idx="19">
                  <c:v>44652</c:v>
                </c:pt>
                <c:pt idx="20">
                  <c:v>44682</c:v>
                </c:pt>
                <c:pt idx="21">
                  <c:v>44713</c:v>
                </c:pt>
                <c:pt idx="22">
                  <c:v>44743</c:v>
                </c:pt>
                <c:pt idx="23">
                  <c:v>44774</c:v>
                </c:pt>
                <c:pt idx="24">
                  <c:v>44805</c:v>
                </c:pt>
                <c:pt idx="25">
                  <c:v>44835</c:v>
                </c:pt>
                <c:pt idx="26">
                  <c:v>44866</c:v>
                </c:pt>
                <c:pt idx="27">
                  <c:v>44896</c:v>
                </c:pt>
                <c:pt idx="28">
                  <c:v>44927</c:v>
                </c:pt>
                <c:pt idx="29">
                  <c:v>44958</c:v>
                </c:pt>
                <c:pt idx="30">
                  <c:v>44986</c:v>
                </c:pt>
                <c:pt idx="31">
                  <c:v>45017</c:v>
                </c:pt>
                <c:pt idx="32">
                  <c:v>45047</c:v>
                </c:pt>
                <c:pt idx="33">
                  <c:v>45078</c:v>
                </c:pt>
                <c:pt idx="34">
                  <c:v>45108</c:v>
                </c:pt>
                <c:pt idx="35">
                  <c:v>45139</c:v>
                </c:pt>
                <c:pt idx="36">
                  <c:v>45170</c:v>
                </c:pt>
                <c:pt idx="37">
                  <c:v>45200</c:v>
                </c:pt>
                <c:pt idx="38">
                  <c:v>45231</c:v>
                </c:pt>
                <c:pt idx="39">
                  <c:v>45261</c:v>
                </c:pt>
                <c:pt idx="40">
                  <c:v>45292</c:v>
                </c:pt>
                <c:pt idx="41">
                  <c:v>45323</c:v>
                </c:pt>
                <c:pt idx="42">
                  <c:v>45352</c:v>
                </c:pt>
                <c:pt idx="43">
                  <c:v>45383</c:v>
                </c:pt>
                <c:pt idx="44">
                  <c:v>45413</c:v>
                </c:pt>
                <c:pt idx="45">
                  <c:v>45444</c:v>
                </c:pt>
                <c:pt idx="46">
                  <c:v>45474</c:v>
                </c:pt>
                <c:pt idx="47">
                  <c:v>45505</c:v>
                </c:pt>
                <c:pt idx="48">
                  <c:v>45536</c:v>
                </c:pt>
                <c:pt idx="49">
                  <c:v>45566</c:v>
                </c:pt>
                <c:pt idx="50">
                  <c:v>45597</c:v>
                </c:pt>
                <c:pt idx="51">
                  <c:v>45627</c:v>
                </c:pt>
                <c:pt idx="52">
                  <c:v>45658</c:v>
                </c:pt>
                <c:pt idx="53">
                  <c:v>45689</c:v>
                </c:pt>
                <c:pt idx="54">
                  <c:v>45717</c:v>
                </c:pt>
                <c:pt idx="55">
                  <c:v>45748</c:v>
                </c:pt>
                <c:pt idx="56">
                  <c:v>45778</c:v>
                </c:pt>
                <c:pt idx="57">
                  <c:v>45809</c:v>
                </c:pt>
                <c:pt idx="58">
                  <c:v>45839</c:v>
                </c:pt>
                <c:pt idx="59">
                  <c:v>45870</c:v>
                </c:pt>
                <c:pt idx="60">
                  <c:v>45901</c:v>
                </c:pt>
              </c:numCache>
            </c:numRef>
          </c:cat>
          <c:val>
            <c:numRef>
              <c:f>'Residential Median Prices'!$B$67:$B$127</c:f>
              <c:numCache>
                <c:formatCode>_-"$"* #,##0_-;\-"$"* #,##0_-;_-"$"* "-"??_-;_-@_-</c:formatCode>
                <c:ptCount val="61"/>
                <c:pt idx="0">
                  <c:v>955000</c:v>
                </c:pt>
                <c:pt idx="1">
                  <c:v>1000000</c:v>
                </c:pt>
                <c:pt idx="2">
                  <c:v>1030000</c:v>
                </c:pt>
                <c:pt idx="3">
                  <c:v>1040000</c:v>
                </c:pt>
                <c:pt idx="4">
                  <c:v>1000000</c:v>
                </c:pt>
                <c:pt idx="5">
                  <c:v>1100000</c:v>
                </c:pt>
                <c:pt idx="6">
                  <c:v>1120000</c:v>
                </c:pt>
                <c:pt idx="7">
                  <c:v>1125000</c:v>
                </c:pt>
                <c:pt idx="8">
                  <c:v>1148000</c:v>
                </c:pt>
                <c:pt idx="9">
                  <c:v>1150000</c:v>
                </c:pt>
                <c:pt idx="10">
                  <c:v>1175000</c:v>
                </c:pt>
                <c:pt idx="11">
                  <c:v>1200000</c:v>
                </c:pt>
                <c:pt idx="12">
                  <c:v>1150000</c:v>
                </c:pt>
                <c:pt idx="13">
                  <c:v>1250000</c:v>
                </c:pt>
                <c:pt idx="14">
                  <c:v>1300000</c:v>
                </c:pt>
                <c:pt idx="15">
                  <c:v>1290000</c:v>
                </c:pt>
                <c:pt idx="16">
                  <c:v>1200000</c:v>
                </c:pt>
                <c:pt idx="17">
                  <c:v>1190000</c:v>
                </c:pt>
                <c:pt idx="18">
                  <c:v>1200000</c:v>
                </c:pt>
                <c:pt idx="19">
                  <c:v>1170000</c:v>
                </c:pt>
                <c:pt idx="20">
                  <c:v>1125000</c:v>
                </c:pt>
                <c:pt idx="21">
                  <c:v>1156000</c:v>
                </c:pt>
                <c:pt idx="22">
                  <c:v>1100000</c:v>
                </c:pt>
                <c:pt idx="23">
                  <c:v>1100000</c:v>
                </c:pt>
                <c:pt idx="24">
                  <c:v>1038000</c:v>
                </c:pt>
                <c:pt idx="25">
                  <c:v>1082000</c:v>
                </c:pt>
                <c:pt idx="26">
                  <c:v>1060000</c:v>
                </c:pt>
                <c:pt idx="27">
                  <c:v>1045000</c:v>
                </c:pt>
                <c:pt idx="28">
                  <c:v>943000</c:v>
                </c:pt>
                <c:pt idx="29">
                  <c:v>1005000</c:v>
                </c:pt>
                <c:pt idx="30">
                  <c:v>1000000</c:v>
                </c:pt>
                <c:pt idx="31">
                  <c:v>990000</c:v>
                </c:pt>
                <c:pt idx="32">
                  <c:v>991888</c:v>
                </c:pt>
                <c:pt idx="33">
                  <c:v>1000000</c:v>
                </c:pt>
                <c:pt idx="34">
                  <c:v>990000</c:v>
                </c:pt>
                <c:pt idx="35">
                  <c:v>1000500</c:v>
                </c:pt>
                <c:pt idx="36">
                  <c:v>1022500</c:v>
                </c:pt>
                <c:pt idx="37">
                  <c:v>1045000</c:v>
                </c:pt>
                <c:pt idx="38">
                  <c:v>1055000</c:v>
                </c:pt>
                <c:pt idx="39">
                  <c:v>1045000</c:v>
                </c:pt>
                <c:pt idx="40">
                  <c:v>977000</c:v>
                </c:pt>
                <c:pt idx="41">
                  <c:v>1020000</c:v>
                </c:pt>
                <c:pt idx="42">
                  <c:v>1070000</c:v>
                </c:pt>
                <c:pt idx="43">
                  <c:v>1042000</c:v>
                </c:pt>
                <c:pt idx="44">
                  <c:v>1010000</c:v>
                </c:pt>
                <c:pt idx="45">
                  <c:v>1025000</c:v>
                </c:pt>
                <c:pt idx="46">
                  <c:v>950000</c:v>
                </c:pt>
                <c:pt idx="47">
                  <c:v>952000</c:v>
                </c:pt>
                <c:pt idx="48">
                  <c:v>970000</c:v>
                </c:pt>
                <c:pt idx="49">
                  <c:v>1000000</c:v>
                </c:pt>
                <c:pt idx="50">
                  <c:v>1027000</c:v>
                </c:pt>
                <c:pt idx="51">
                  <c:v>1006000</c:v>
                </c:pt>
                <c:pt idx="52">
                  <c:v>949000</c:v>
                </c:pt>
                <c:pt idx="53">
                  <c:v>1002000</c:v>
                </c:pt>
                <c:pt idx="54">
                  <c:v>1040000</c:v>
                </c:pt>
                <c:pt idx="55">
                  <c:v>1000000</c:v>
                </c:pt>
                <c:pt idx="56">
                  <c:v>980000</c:v>
                </c:pt>
                <c:pt idx="57">
                  <c:v>990000</c:v>
                </c:pt>
                <c:pt idx="58">
                  <c:v>970000</c:v>
                </c:pt>
                <c:pt idx="59">
                  <c:v>950000</c:v>
                </c:pt>
                <c:pt idx="60">
                  <c:v>978000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Prices'!$A$67:$A$127</c:f>
              <c:numCache>
                <c:formatCode>mmm\-yy</c:formatCode>
                <c:ptCount val="61"/>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pt idx="13">
                  <c:v>44470</c:v>
                </c:pt>
                <c:pt idx="14">
                  <c:v>44501</c:v>
                </c:pt>
                <c:pt idx="15">
                  <c:v>44531</c:v>
                </c:pt>
                <c:pt idx="16">
                  <c:v>44562</c:v>
                </c:pt>
                <c:pt idx="17">
                  <c:v>44593</c:v>
                </c:pt>
                <c:pt idx="18">
                  <c:v>44621</c:v>
                </c:pt>
                <c:pt idx="19">
                  <c:v>44652</c:v>
                </c:pt>
                <c:pt idx="20">
                  <c:v>44682</c:v>
                </c:pt>
                <c:pt idx="21">
                  <c:v>44713</c:v>
                </c:pt>
                <c:pt idx="22">
                  <c:v>44743</c:v>
                </c:pt>
                <c:pt idx="23">
                  <c:v>44774</c:v>
                </c:pt>
                <c:pt idx="24">
                  <c:v>44805</c:v>
                </c:pt>
                <c:pt idx="25">
                  <c:v>44835</c:v>
                </c:pt>
                <c:pt idx="26">
                  <c:v>44866</c:v>
                </c:pt>
                <c:pt idx="27">
                  <c:v>44896</c:v>
                </c:pt>
                <c:pt idx="28">
                  <c:v>44927</c:v>
                </c:pt>
                <c:pt idx="29">
                  <c:v>44958</c:v>
                </c:pt>
                <c:pt idx="30">
                  <c:v>44986</c:v>
                </c:pt>
                <c:pt idx="31">
                  <c:v>45017</c:v>
                </c:pt>
                <c:pt idx="32">
                  <c:v>45047</c:v>
                </c:pt>
                <c:pt idx="33">
                  <c:v>45078</c:v>
                </c:pt>
                <c:pt idx="34">
                  <c:v>45108</c:v>
                </c:pt>
                <c:pt idx="35">
                  <c:v>45139</c:v>
                </c:pt>
                <c:pt idx="36">
                  <c:v>45170</c:v>
                </c:pt>
                <c:pt idx="37">
                  <c:v>45200</c:v>
                </c:pt>
                <c:pt idx="38">
                  <c:v>45231</c:v>
                </c:pt>
                <c:pt idx="39">
                  <c:v>45261</c:v>
                </c:pt>
                <c:pt idx="40">
                  <c:v>45292</c:v>
                </c:pt>
                <c:pt idx="41">
                  <c:v>45323</c:v>
                </c:pt>
                <c:pt idx="42">
                  <c:v>45352</c:v>
                </c:pt>
                <c:pt idx="43">
                  <c:v>45383</c:v>
                </c:pt>
                <c:pt idx="44">
                  <c:v>45413</c:v>
                </c:pt>
                <c:pt idx="45">
                  <c:v>45444</c:v>
                </c:pt>
                <c:pt idx="46">
                  <c:v>45474</c:v>
                </c:pt>
                <c:pt idx="47">
                  <c:v>45505</c:v>
                </c:pt>
                <c:pt idx="48">
                  <c:v>45536</c:v>
                </c:pt>
                <c:pt idx="49">
                  <c:v>45566</c:v>
                </c:pt>
                <c:pt idx="50">
                  <c:v>45597</c:v>
                </c:pt>
                <c:pt idx="51">
                  <c:v>45627</c:v>
                </c:pt>
                <c:pt idx="52">
                  <c:v>45658</c:v>
                </c:pt>
                <c:pt idx="53">
                  <c:v>45689</c:v>
                </c:pt>
                <c:pt idx="54">
                  <c:v>45717</c:v>
                </c:pt>
                <c:pt idx="55">
                  <c:v>45748</c:v>
                </c:pt>
                <c:pt idx="56">
                  <c:v>45778</c:v>
                </c:pt>
                <c:pt idx="57">
                  <c:v>45809</c:v>
                </c:pt>
                <c:pt idx="58">
                  <c:v>45839</c:v>
                </c:pt>
                <c:pt idx="59">
                  <c:v>45870</c:v>
                </c:pt>
                <c:pt idx="60">
                  <c:v>45901</c:v>
                </c:pt>
              </c:numCache>
            </c:numRef>
          </c:cat>
          <c:val>
            <c:numRef>
              <c:f>'Residential Median Prices'!$D$67:$D$127</c:f>
              <c:numCache>
                <c:formatCode>0%</c:formatCode>
                <c:ptCount val="61"/>
                <c:pt idx="0">
                  <c:v>0.12617924528301888</c:v>
                </c:pt>
                <c:pt idx="1">
                  <c:v>0.15207373271889402</c:v>
                </c:pt>
                <c:pt idx="2">
                  <c:v>0.16384180790960451</c:v>
                </c:pt>
                <c:pt idx="3">
                  <c:v>0.16853932584269662</c:v>
                </c:pt>
                <c:pt idx="4">
                  <c:v>0.14678899082568808</c:v>
                </c:pt>
                <c:pt idx="5">
                  <c:v>0.24293785310734464</c:v>
                </c:pt>
                <c:pt idx="6">
                  <c:v>0.17894736842105263</c:v>
                </c:pt>
                <c:pt idx="7">
                  <c:v>0.21621621621621623</c:v>
                </c:pt>
                <c:pt idx="8">
                  <c:v>0.26153846153846155</c:v>
                </c:pt>
                <c:pt idx="9">
                  <c:v>0.23922413793103448</c:v>
                </c:pt>
                <c:pt idx="10">
                  <c:v>0.27717391304347827</c:v>
                </c:pt>
                <c:pt idx="11">
                  <c:v>0.26315789473684209</c:v>
                </c:pt>
                <c:pt idx="12">
                  <c:v>0.20418848167539266</c:v>
                </c:pt>
                <c:pt idx="13">
                  <c:v>0.25</c:v>
                </c:pt>
                <c:pt idx="14">
                  <c:v>0.26213592233009708</c:v>
                </c:pt>
                <c:pt idx="15">
                  <c:v>0.24038461538461539</c:v>
                </c:pt>
                <c:pt idx="16">
                  <c:v>0.2</c:v>
                </c:pt>
                <c:pt idx="17">
                  <c:v>8.1818181818181818E-2</c:v>
                </c:pt>
                <c:pt idx="18">
                  <c:v>7.1428571428571425E-2</c:v>
                </c:pt>
                <c:pt idx="19">
                  <c:v>0.04</c:v>
                </c:pt>
                <c:pt idx="20">
                  <c:v>-2.0034843205574911E-2</c:v>
                </c:pt>
                <c:pt idx="21">
                  <c:v>5.2173913043478265E-3</c:v>
                </c:pt>
                <c:pt idx="22">
                  <c:v>-6.3829787234042548E-2</c:v>
                </c:pt>
                <c:pt idx="23">
                  <c:v>-8.3333333333333329E-2</c:v>
                </c:pt>
                <c:pt idx="24">
                  <c:v>-9.7391304347826085E-2</c:v>
                </c:pt>
                <c:pt idx="25">
                  <c:v>-0.13439999999999999</c:v>
                </c:pt>
                <c:pt idx="26">
                  <c:v>-0.18461538461538463</c:v>
                </c:pt>
                <c:pt idx="27">
                  <c:v>-0.18992248062015504</c:v>
                </c:pt>
                <c:pt idx="28">
                  <c:v>-0.21416666666666667</c:v>
                </c:pt>
                <c:pt idx="29">
                  <c:v>-0.15546218487394958</c:v>
                </c:pt>
                <c:pt idx="30">
                  <c:v>-0.16666666666666666</c:v>
                </c:pt>
                <c:pt idx="31">
                  <c:v>-0.15384615384615385</c:v>
                </c:pt>
                <c:pt idx="32">
                  <c:v>-0.11832177777777778</c:v>
                </c:pt>
                <c:pt idx="33">
                  <c:v>-0.13494809688581316</c:v>
                </c:pt>
                <c:pt idx="34">
                  <c:v>-0.1</c:v>
                </c:pt>
                <c:pt idx="35">
                  <c:v>-9.0454545454545454E-2</c:v>
                </c:pt>
                <c:pt idx="36">
                  <c:v>-1.4932562620423893E-2</c:v>
                </c:pt>
                <c:pt idx="37">
                  <c:v>-3.4195933456561925E-2</c:v>
                </c:pt>
                <c:pt idx="38">
                  <c:v>-4.7169811320754715E-3</c:v>
                </c:pt>
                <c:pt idx="39">
                  <c:v>0</c:v>
                </c:pt>
                <c:pt idx="40">
                  <c:v>3.6055143160127257E-2</c:v>
                </c:pt>
                <c:pt idx="41">
                  <c:v>1.4925373134328358E-2</c:v>
                </c:pt>
                <c:pt idx="42">
                  <c:v>7.0000000000000007E-2</c:v>
                </c:pt>
                <c:pt idx="43">
                  <c:v>5.2525252525252523E-2</c:v>
                </c:pt>
                <c:pt idx="44">
                  <c:v>1.8260126143274241E-2</c:v>
                </c:pt>
                <c:pt idx="45">
                  <c:v>2.5000000000000001E-2</c:v>
                </c:pt>
                <c:pt idx="46">
                  <c:v>-4.0404040404040407E-2</c:v>
                </c:pt>
                <c:pt idx="47">
                  <c:v>-4.847576211894053E-2</c:v>
                </c:pt>
                <c:pt idx="48">
                  <c:v>-5.1344743276283619E-2</c:v>
                </c:pt>
                <c:pt idx="49">
                  <c:v>-4.3062200956937802E-2</c:v>
                </c:pt>
                <c:pt idx="50">
                  <c:v>-2.6540284360189573E-2</c:v>
                </c:pt>
                <c:pt idx="51">
                  <c:v>-3.7320574162679428E-2</c:v>
                </c:pt>
                <c:pt idx="52">
                  <c:v>-2.8659160696008188E-2</c:v>
                </c:pt>
                <c:pt idx="53">
                  <c:v>-1.7647058823529412E-2</c:v>
                </c:pt>
                <c:pt idx="54">
                  <c:v>-2.8037383177570093E-2</c:v>
                </c:pt>
                <c:pt idx="55">
                  <c:v>-4.0307101727447218E-2</c:v>
                </c:pt>
                <c:pt idx="56">
                  <c:v>-2.9702970297029702E-2</c:v>
                </c:pt>
                <c:pt idx="57">
                  <c:v>-3.4146341463414637E-2</c:v>
                </c:pt>
                <c:pt idx="58">
                  <c:v>2.1052631578947368E-2</c:v>
                </c:pt>
                <c:pt idx="59">
                  <c:v>-2.1008403361344537E-3</c:v>
                </c:pt>
                <c:pt idx="60">
                  <c:v>8.2474226804123713E-3</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Consented'!$B$142:$B$166</c:f>
              <c:numCache>
                <c:formatCode>General</c:formatCode>
                <c:ptCount val="25"/>
                <c:pt idx="0">
                  <c:v>337</c:v>
                </c:pt>
                <c:pt idx="1">
                  <c:v>369</c:v>
                </c:pt>
                <c:pt idx="2">
                  <c:v>323</c:v>
                </c:pt>
                <c:pt idx="3">
                  <c:v>385</c:v>
                </c:pt>
                <c:pt idx="4">
                  <c:v>311</c:v>
                </c:pt>
                <c:pt idx="5">
                  <c:v>244</c:v>
                </c:pt>
                <c:pt idx="6">
                  <c:v>358</c:v>
                </c:pt>
                <c:pt idx="7">
                  <c:v>340</c:v>
                </c:pt>
                <c:pt idx="8">
                  <c:v>397</c:v>
                </c:pt>
                <c:pt idx="9">
                  <c:v>430</c:v>
                </c:pt>
                <c:pt idx="10">
                  <c:v>288</c:v>
                </c:pt>
                <c:pt idx="11">
                  <c:v>465</c:v>
                </c:pt>
                <c:pt idx="12">
                  <c:v>418</c:v>
                </c:pt>
                <c:pt idx="13">
                  <c:v>404</c:v>
                </c:pt>
                <c:pt idx="14">
                  <c:v>384</c:v>
                </c:pt>
                <c:pt idx="15">
                  <c:v>358</c:v>
                </c:pt>
                <c:pt idx="16">
                  <c:v>241</c:v>
                </c:pt>
                <c:pt idx="17">
                  <c:v>319</c:v>
                </c:pt>
                <c:pt idx="18">
                  <c:v>366</c:v>
                </c:pt>
                <c:pt idx="19">
                  <c:v>447</c:v>
                </c:pt>
                <c:pt idx="20">
                  <c:v>333</c:v>
                </c:pt>
                <c:pt idx="21">
                  <c:v>426</c:v>
                </c:pt>
                <c:pt idx="22">
                  <c:v>351</c:v>
                </c:pt>
                <c:pt idx="23">
                  <c:v>458</c:v>
                </c:pt>
                <c:pt idx="24">
                  <c:v>515</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Consented'!$C$142:$C$166</c:f>
              <c:numCache>
                <c:formatCode>General</c:formatCode>
                <c:ptCount val="25"/>
                <c:pt idx="0">
                  <c:v>69</c:v>
                </c:pt>
                <c:pt idx="1">
                  <c:v>149</c:v>
                </c:pt>
                <c:pt idx="2">
                  <c:v>43</c:v>
                </c:pt>
                <c:pt idx="3">
                  <c:v>90</c:v>
                </c:pt>
                <c:pt idx="4">
                  <c:v>80</c:v>
                </c:pt>
                <c:pt idx="5">
                  <c:v>80</c:v>
                </c:pt>
                <c:pt idx="6">
                  <c:v>135</c:v>
                </c:pt>
                <c:pt idx="7">
                  <c:v>97</c:v>
                </c:pt>
                <c:pt idx="8">
                  <c:v>81</c:v>
                </c:pt>
                <c:pt idx="9">
                  <c:v>66</c:v>
                </c:pt>
                <c:pt idx="10">
                  <c:v>27</c:v>
                </c:pt>
                <c:pt idx="11">
                  <c:v>35</c:v>
                </c:pt>
                <c:pt idx="12">
                  <c:v>38</c:v>
                </c:pt>
                <c:pt idx="13">
                  <c:v>245</c:v>
                </c:pt>
                <c:pt idx="14">
                  <c:v>113</c:v>
                </c:pt>
                <c:pt idx="15">
                  <c:v>106</c:v>
                </c:pt>
                <c:pt idx="16">
                  <c:v>298</c:v>
                </c:pt>
                <c:pt idx="17">
                  <c:v>28</c:v>
                </c:pt>
                <c:pt idx="18">
                  <c:v>65</c:v>
                </c:pt>
                <c:pt idx="19">
                  <c:v>321</c:v>
                </c:pt>
                <c:pt idx="20">
                  <c:v>24</c:v>
                </c:pt>
                <c:pt idx="21">
                  <c:v>94</c:v>
                </c:pt>
                <c:pt idx="22">
                  <c:v>103</c:v>
                </c:pt>
                <c:pt idx="23">
                  <c:v>61</c:v>
                </c:pt>
                <c:pt idx="24">
                  <c:v>212</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Consented'!$D$142:$D$166</c:f>
              <c:numCache>
                <c:formatCode>General</c:formatCode>
                <c:ptCount val="25"/>
                <c:pt idx="0">
                  <c:v>730</c:v>
                </c:pt>
                <c:pt idx="1">
                  <c:v>769</c:v>
                </c:pt>
                <c:pt idx="2">
                  <c:v>770</c:v>
                </c:pt>
                <c:pt idx="3">
                  <c:v>645</c:v>
                </c:pt>
                <c:pt idx="4">
                  <c:v>521</c:v>
                </c:pt>
                <c:pt idx="5">
                  <c:v>561</c:v>
                </c:pt>
                <c:pt idx="6">
                  <c:v>648</c:v>
                </c:pt>
                <c:pt idx="7">
                  <c:v>774</c:v>
                </c:pt>
                <c:pt idx="8">
                  <c:v>737</c:v>
                </c:pt>
                <c:pt idx="9">
                  <c:v>776</c:v>
                </c:pt>
                <c:pt idx="10">
                  <c:v>405</c:v>
                </c:pt>
                <c:pt idx="11">
                  <c:v>650</c:v>
                </c:pt>
                <c:pt idx="12">
                  <c:v>561</c:v>
                </c:pt>
                <c:pt idx="13">
                  <c:v>662</c:v>
                </c:pt>
                <c:pt idx="14">
                  <c:v>724</c:v>
                </c:pt>
                <c:pt idx="15">
                  <c:v>742</c:v>
                </c:pt>
                <c:pt idx="16">
                  <c:v>405</c:v>
                </c:pt>
                <c:pt idx="17">
                  <c:v>485</c:v>
                </c:pt>
                <c:pt idx="18">
                  <c:v>648</c:v>
                </c:pt>
                <c:pt idx="19">
                  <c:v>767</c:v>
                </c:pt>
                <c:pt idx="20">
                  <c:v>624</c:v>
                </c:pt>
                <c:pt idx="21">
                  <c:v>786</c:v>
                </c:pt>
                <c:pt idx="22">
                  <c:v>710</c:v>
                </c:pt>
                <c:pt idx="23">
                  <c:v>799</c:v>
                </c:pt>
                <c:pt idx="24">
                  <c:v>612</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Consented'!$E$142:$E$166</c:f>
              <c:numCache>
                <c:formatCode>General</c:formatCode>
                <c:ptCount val="25"/>
                <c:pt idx="0">
                  <c:v>6</c:v>
                </c:pt>
                <c:pt idx="1">
                  <c:v>2</c:v>
                </c:pt>
                <c:pt idx="2">
                  <c:v>43</c:v>
                </c:pt>
                <c:pt idx="3">
                  <c:v>44</c:v>
                </c:pt>
                <c:pt idx="4">
                  <c:v>6</c:v>
                </c:pt>
                <c:pt idx="5">
                  <c:v>0</c:v>
                </c:pt>
                <c:pt idx="6">
                  <c:v>93</c:v>
                </c:pt>
                <c:pt idx="7">
                  <c:v>48</c:v>
                </c:pt>
                <c:pt idx="8">
                  <c:v>67</c:v>
                </c:pt>
                <c:pt idx="9">
                  <c:v>4</c:v>
                </c:pt>
                <c:pt idx="10">
                  <c:v>24</c:v>
                </c:pt>
                <c:pt idx="11">
                  <c:v>140</c:v>
                </c:pt>
                <c:pt idx="12">
                  <c:v>211</c:v>
                </c:pt>
                <c:pt idx="13">
                  <c:v>51</c:v>
                </c:pt>
                <c:pt idx="14">
                  <c:v>0</c:v>
                </c:pt>
                <c:pt idx="15">
                  <c:v>0</c:v>
                </c:pt>
                <c:pt idx="16">
                  <c:v>8</c:v>
                </c:pt>
                <c:pt idx="17">
                  <c:v>35</c:v>
                </c:pt>
                <c:pt idx="18">
                  <c:v>7</c:v>
                </c:pt>
                <c:pt idx="19">
                  <c:v>0</c:v>
                </c:pt>
                <c:pt idx="20">
                  <c:v>0</c:v>
                </c:pt>
                <c:pt idx="21">
                  <c:v>86</c:v>
                </c:pt>
                <c:pt idx="22">
                  <c:v>11</c:v>
                </c:pt>
                <c:pt idx="23">
                  <c:v>24</c:v>
                </c:pt>
                <c:pt idx="24">
                  <c:v>37</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Consented'!$AC$142:$AC$166</c:f>
              <c:numCache>
                <c:formatCode>General</c:formatCode>
                <c:ptCount val="25"/>
                <c:pt idx="0">
                  <c:v>8</c:v>
                </c:pt>
                <c:pt idx="1">
                  <c:v>10</c:v>
                </c:pt>
                <c:pt idx="2">
                  <c:v>9</c:v>
                </c:pt>
                <c:pt idx="3">
                  <c:v>18</c:v>
                </c:pt>
                <c:pt idx="4">
                  <c:v>30</c:v>
                </c:pt>
                <c:pt idx="5">
                  <c:v>11</c:v>
                </c:pt>
                <c:pt idx="6">
                  <c:v>8</c:v>
                </c:pt>
                <c:pt idx="7">
                  <c:v>2</c:v>
                </c:pt>
                <c:pt idx="8">
                  <c:v>2</c:v>
                </c:pt>
                <c:pt idx="9">
                  <c:v>14</c:v>
                </c:pt>
                <c:pt idx="10">
                  <c:v>2</c:v>
                </c:pt>
                <c:pt idx="11">
                  <c:v>2</c:v>
                </c:pt>
                <c:pt idx="12">
                  <c:v>11</c:v>
                </c:pt>
                <c:pt idx="13">
                  <c:v>4</c:v>
                </c:pt>
                <c:pt idx="14">
                  <c:v>2</c:v>
                </c:pt>
                <c:pt idx="15">
                  <c:v>5</c:v>
                </c:pt>
                <c:pt idx="16">
                  <c:v>3</c:v>
                </c:pt>
                <c:pt idx="17">
                  <c:v>3</c:v>
                </c:pt>
                <c:pt idx="18">
                  <c:v>6</c:v>
                </c:pt>
                <c:pt idx="19">
                  <c:v>8</c:v>
                </c:pt>
                <c:pt idx="20">
                  <c:v>0</c:v>
                </c:pt>
                <c:pt idx="21">
                  <c:v>0</c:v>
                </c:pt>
                <c:pt idx="22">
                  <c:v>6</c:v>
                </c:pt>
                <c:pt idx="23">
                  <c:v>5</c:v>
                </c:pt>
                <c:pt idx="24">
                  <c:v>4</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0-B694-4771-8FD4-6563DDB72728}"/>
                </c:ext>
              </c:extLst>
            </c:dLbl>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Consented'!$AD$142:$AD$166</c:f>
              <c:numCache>
                <c:formatCode>General</c:formatCode>
                <c:ptCount val="25"/>
                <c:pt idx="0">
                  <c:v>32</c:v>
                </c:pt>
                <c:pt idx="1">
                  <c:v>41</c:v>
                </c:pt>
                <c:pt idx="2">
                  <c:v>0</c:v>
                </c:pt>
                <c:pt idx="3">
                  <c:v>12</c:v>
                </c:pt>
                <c:pt idx="4">
                  <c:v>12</c:v>
                </c:pt>
                <c:pt idx="5">
                  <c:v>12</c:v>
                </c:pt>
                <c:pt idx="6">
                  <c:v>29</c:v>
                </c:pt>
                <c:pt idx="7">
                  <c:v>18</c:v>
                </c:pt>
                <c:pt idx="8">
                  <c:v>0</c:v>
                </c:pt>
                <c:pt idx="9">
                  <c:v>0</c:v>
                </c:pt>
                <c:pt idx="10">
                  <c:v>20</c:v>
                </c:pt>
                <c:pt idx="11">
                  <c:v>0</c:v>
                </c:pt>
                <c:pt idx="12">
                  <c:v>0</c:v>
                </c:pt>
                <c:pt idx="13">
                  <c:v>60</c:v>
                </c:pt>
                <c:pt idx="14">
                  <c:v>0</c:v>
                </c:pt>
                <c:pt idx="15">
                  <c:v>0</c:v>
                </c:pt>
                <c:pt idx="16">
                  <c:v>0</c:v>
                </c:pt>
                <c:pt idx="17">
                  <c:v>0</c:v>
                </c:pt>
                <c:pt idx="18">
                  <c:v>0</c:v>
                </c:pt>
                <c:pt idx="19">
                  <c:v>0</c:v>
                </c:pt>
                <c:pt idx="20">
                  <c:v>0</c:v>
                </c:pt>
                <c:pt idx="21">
                  <c:v>0</c:v>
                </c:pt>
                <c:pt idx="22">
                  <c:v>12</c:v>
                </c:pt>
                <c:pt idx="23">
                  <c:v>0</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Consented'!$AE$142:$AE$166</c:f>
              <c:numCache>
                <c:formatCode>General</c:formatCode>
                <c:ptCount val="25"/>
                <c:pt idx="0">
                  <c:v>45</c:v>
                </c:pt>
                <c:pt idx="1">
                  <c:v>24</c:v>
                </c:pt>
                <c:pt idx="2">
                  <c:v>29</c:v>
                </c:pt>
                <c:pt idx="3">
                  <c:v>61</c:v>
                </c:pt>
                <c:pt idx="4">
                  <c:v>21</c:v>
                </c:pt>
                <c:pt idx="5">
                  <c:v>7</c:v>
                </c:pt>
                <c:pt idx="6">
                  <c:v>13</c:v>
                </c:pt>
                <c:pt idx="7">
                  <c:v>26</c:v>
                </c:pt>
                <c:pt idx="8">
                  <c:v>16</c:v>
                </c:pt>
                <c:pt idx="9">
                  <c:v>1</c:v>
                </c:pt>
                <c:pt idx="10">
                  <c:v>9</c:v>
                </c:pt>
                <c:pt idx="11">
                  <c:v>47</c:v>
                </c:pt>
                <c:pt idx="12">
                  <c:v>20</c:v>
                </c:pt>
                <c:pt idx="13">
                  <c:v>10</c:v>
                </c:pt>
                <c:pt idx="14">
                  <c:v>34</c:v>
                </c:pt>
                <c:pt idx="15">
                  <c:v>52</c:v>
                </c:pt>
                <c:pt idx="16">
                  <c:v>27</c:v>
                </c:pt>
                <c:pt idx="17">
                  <c:v>7</c:v>
                </c:pt>
                <c:pt idx="18">
                  <c:v>27</c:v>
                </c:pt>
                <c:pt idx="19">
                  <c:v>16</c:v>
                </c:pt>
                <c:pt idx="20">
                  <c:v>28</c:v>
                </c:pt>
                <c:pt idx="21">
                  <c:v>34</c:v>
                </c:pt>
                <c:pt idx="22">
                  <c:v>65</c:v>
                </c:pt>
                <c:pt idx="23">
                  <c:v>53</c:v>
                </c:pt>
                <c:pt idx="24">
                  <c:v>48</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Consented'!$AI$142:$AI$166</c:f>
              <c:numCache>
                <c:formatCode>General</c:formatCode>
                <c:ptCount val="25"/>
                <c:pt idx="0">
                  <c:v>957</c:v>
                </c:pt>
                <c:pt idx="1">
                  <c:v>1114</c:v>
                </c:pt>
                <c:pt idx="2">
                  <c:v>991</c:v>
                </c:pt>
                <c:pt idx="3">
                  <c:v>915</c:v>
                </c:pt>
                <c:pt idx="4">
                  <c:v>770</c:v>
                </c:pt>
                <c:pt idx="5">
                  <c:v>753</c:v>
                </c:pt>
                <c:pt idx="6">
                  <c:v>854</c:v>
                </c:pt>
                <c:pt idx="7">
                  <c:v>1007</c:v>
                </c:pt>
                <c:pt idx="8">
                  <c:v>1008</c:v>
                </c:pt>
                <c:pt idx="9">
                  <c:v>1029</c:v>
                </c:pt>
                <c:pt idx="10">
                  <c:v>568</c:v>
                </c:pt>
                <c:pt idx="11">
                  <c:v>969</c:v>
                </c:pt>
                <c:pt idx="12">
                  <c:v>855</c:v>
                </c:pt>
                <c:pt idx="13">
                  <c:v>1061</c:v>
                </c:pt>
                <c:pt idx="14">
                  <c:v>998</c:v>
                </c:pt>
                <c:pt idx="15">
                  <c:v>928</c:v>
                </c:pt>
                <c:pt idx="16">
                  <c:v>835</c:v>
                </c:pt>
                <c:pt idx="17">
                  <c:v>689</c:v>
                </c:pt>
                <c:pt idx="18">
                  <c:v>857</c:v>
                </c:pt>
                <c:pt idx="19">
                  <c:v>1247</c:v>
                </c:pt>
                <c:pt idx="20">
                  <c:v>816</c:v>
                </c:pt>
                <c:pt idx="21">
                  <c:v>1063</c:v>
                </c:pt>
                <c:pt idx="22">
                  <c:v>936</c:v>
                </c:pt>
                <c:pt idx="23">
                  <c:v>1056</c:v>
                </c:pt>
                <c:pt idx="24">
                  <c:v>1133</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Consented'!$AK$142:$AK$166</c:f>
              <c:numCache>
                <c:formatCode>General</c:formatCode>
                <c:ptCount val="25"/>
                <c:pt idx="0">
                  <c:v>138</c:v>
                </c:pt>
                <c:pt idx="1">
                  <c:v>120</c:v>
                </c:pt>
                <c:pt idx="2">
                  <c:v>130</c:v>
                </c:pt>
                <c:pt idx="3">
                  <c:v>151</c:v>
                </c:pt>
                <c:pt idx="4">
                  <c:v>93</c:v>
                </c:pt>
                <c:pt idx="5">
                  <c:v>91</c:v>
                </c:pt>
                <c:pt idx="6">
                  <c:v>278</c:v>
                </c:pt>
                <c:pt idx="7">
                  <c:v>221</c:v>
                </c:pt>
                <c:pt idx="8">
                  <c:v>215</c:v>
                </c:pt>
                <c:pt idx="9">
                  <c:v>155</c:v>
                </c:pt>
                <c:pt idx="10">
                  <c:v>132</c:v>
                </c:pt>
                <c:pt idx="11">
                  <c:v>252</c:v>
                </c:pt>
                <c:pt idx="12">
                  <c:v>297</c:v>
                </c:pt>
                <c:pt idx="13">
                  <c:v>230</c:v>
                </c:pt>
                <c:pt idx="14">
                  <c:v>144</c:v>
                </c:pt>
                <c:pt idx="15">
                  <c:v>229</c:v>
                </c:pt>
                <c:pt idx="16">
                  <c:v>80</c:v>
                </c:pt>
                <c:pt idx="17">
                  <c:v>138</c:v>
                </c:pt>
                <c:pt idx="18">
                  <c:v>162</c:v>
                </c:pt>
                <c:pt idx="19">
                  <c:v>213</c:v>
                </c:pt>
                <c:pt idx="20">
                  <c:v>94</c:v>
                </c:pt>
                <c:pt idx="21">
                  <c:v>249</c:v>
                </c:pt>
                <c:pt idx="22">
                  <c:v>178</c:v>
                </c:pt>
                <c:pt idx="23">
                  <c:v>190</c:v>
                </c:pt>
                <c:pt idx="24">
                  <c:v>179</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6"/>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732-4CE7-99D7-87DE12E65763}"/>
                </c:ext>
              </c:extLst>
            </c:dLbl>
            <c:dLbl>
              <c:idx val="13"/>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0732-4CE7-99D7-87DE12E65763}"/>
                </c:ext>
              </c:extLst>
            </c:dLbl>
            <c:dLbl>
              <c:idx val="18"/>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2-4CE7-99D7-87DE12E65763}"/>
                </c:ext>
              </c:extLst>
            </c:dLbl>
            <c:dLbl>
              <c:idx val="20"/>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2-4CE7-99D7-87DE12E65763}"/>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Consented'!$AM$142:$AM$166</c:f>
              <c:numCache>
                <c:formatCode>General</c:formatCode>
                <c:ptCount val="25"/>
                <c:pt idx="0">
                  <c:v>47</c:v>
                </c:pt>
                <c:pt idx="1">
                  <c:v>55</c:v>
                </c:pt>
                <c:pt idx="2">
                  <c:v>58</c:v>
                </c:pt>
                <c:pt idx="3">
                  <c:v>98</c:v>
                </c:pt>
                <c:pt idx="4">
                  <c:v>55</c:v>
                </c:pt>
                <c:pt idx="5">
                  <c:v>41</c:v>
                </c:pt>
                <c:pt idx="6">
                  <c:v>102</c:v>
                </c:pt>
                <c:pt idx="7">
                  <c:v>31</c:v>
                </c:pt>
                <c:pt idx="8">
                  <c:v>59</c:v>
                </c:pt>
                <c:pt idx="9">
                  <c:v>92</c:v>
                </c:pt>
                <c:pt idx="10">
                  <c:v>44</c:v>
                </c:pt>
                <c:pt idx="11">
                  <c:v>69</c:v>
                </c:pt>
                <c:pt idx="12">
                  <c:v>76</c:v>
                </c:pt>
                <c:pt idx="13">
                  <c:v>71</c:v>
                </c:pt>
                <c:pt idx="14">
                  <c:v>79</c:v>
                </c:pt>
                <c:pt idx="15">
                  <c:v>49</c:v>
                </c:pt>
                <c:pt idx="16">
                  <c:v>37</c:v>
                </c:pt>
                <c:pt idx="17">
                  <c:v>40</c:v>
                </c:pt>
                <c:pt idx="18">
                  <c:v>67</c:v>
                </c:pt>
                <c:pt idx="19">
                  <c:v>75</c:v>
                </c:pt>
                <c:pt idx="20">
                  <c:v>71</c:v>
                </c:pt>
                <c:pt idx="21">
                  <c:v>80</c:v>
                </c:pt>
                <c:pt idx="22">
                  <c:v>61</c:v>
                </c:pt>
                <c:pt idx="23">
                  <c:v>96</c:v>
                </c:pt>
                <c:pt idx="24">
                  <c:v>64</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Consented'!$BK$142:$BK$166</c:f>
              <c:numCache>
                <c:formatCode>General</c:formatCode>
                <c:ptCount val="25"/>
                <c:pt idx="0">
                  <c:v>144</c:v>
                </c:pt>
                <c:pt idx="1">
                  <c:v>126</c:v>
                </c:pt>
                <c:pt idx="2">
                  <c:v>184</c:v>
                </c:pt>
                <c:pt idx="3">
                  <c:v>169</c:v>
                </c:pt>
                <c:pt idx="4">
                  <c:v>118</c:v>
                </c:pt>
                <c:pt idx="5">
                  <c:v>117</c:v>
                </c:pt>
                <c:pt idx="6">
                  <c:v>96</c:v>
                </c:pt>
                <c:pt idx="7">
                  <c:v>161</c:v>
                </c:pt>
                <c:pt idx="8">
                  <c:v>146</c:v>
                </c:pt>
                <c:pt idx="9">
                  <c:v>96</c:v>
                </c:pt>
                <c:pt idx="10">
                  <c:v>220</c:v>
                </c:pt>
                <c:pt idx="11">
                  <c:v>365</c:v>
                </c:pt>
                <c:pt idx="12">
                  <c:v>152</c:v>
                </c:pt>
                <c:pt idx="13">
                  <c:v>111</c:v>
                </c:pt>
                <c:pt idx="14">
                  <c:v>230</c:v>
                </c:pt>
                <c:pt idx="15">
                  <c:v>201</c:v>
                </c:pt>
                <c:pt idx="16">
                  <c:v>107</c:v>
                </c:pt>
                <c:pt idx="17">
                  <c:v>143</c:v>
                </c:pt>
                <c:pt idx="18">
                  <c:v>71</c:v>
                </c:pt>
                <c:pt idx="19">
                  <c:v>131</c:v>
                </c:pt>
                <c:pt idx="20">
                  <c:v>108</c:v>
                </c:pt>
                <c:pt idx="21">
                  <c:v>196</c:v>
                </c:pt>
                <c:pt idx="22">
                  <c:v>126</c:v>
                </c:pt>
                <c:pt idx="23">
                  <c:v>154</c:v>
                </c:pt>
                <c:pt idx="24">
                  <c:v>134</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Consented'!$A$142:$A$166</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Consented'!$BN$142:$BN$166</c:f>
              <c:numCache>
                <c:formatCode>0%</c:formatCode>
                <c:ptCount val="25"/>
                <c:pt idx="0">
                  <c:v>0.13981003166138978</c:v>
                </c:pt>
                <c:pt idx="1">
                  <c:v>0.14216289009895192</c:v>
                </c:pt>
                <c:pt idx="2">
                  <c:v>0.14361989321494992</c:v>
                </c:pt>
                <c:pt idx="3">
                  <c:v>0.138671875</c:v>
                </c:pt>
                <c:pt idx="4">
                  <c:v>0.135911673553719</c:v>
                </c:pt>
                <c:pt idx="5">
                  <c:v>0.13769677967208832</c:v>
                </c:pt>
                <c:pt idx="6">
                  <c:v>0.12829421791005638</c:v>
                </c:pt>
                <c:pt idx="7">
                  <c:v>0.12286550105449351</c:v>
                </c:pt>
                <c:pt idx="8">
                  <c:v>0.12409556313993174</c:v>
                </c:pt>
                <c:pt idx="9">
                  <c:v>0.11858089453340696</c:v>
                </c:pt>
                <c:pt idx="10">
                  <c:v>0.12883435582822086</c:v>
                </c:pt>
                <c:pt idx="11">
                  <c:v>0.14214609866783781</c:v>
                </c:pt>
                <c:pt idx="12">
                  <c:v>0.14183881291824266</c:v>
                </c:pt>
                <c:pt idx="13">
                  <c:v>0.14000434121988278</c:v>
                </c:pt>
                <c:pt idx="14">
                  <c:v>0.14289836254778907</c:v>
                </c:pt>
                <c:pt idx="15">
                  <c:v>0.14476806903991371</c:v>
                </c:pt>
                <c:pt idx="16">
                  <c:v>0.14362579812038168</c:v>
                </c:pt>
                <c:pt idx="17">
                  <c:v>0.14567918971338267</c:v>
                </c:pt>
                <c:pt idx="18">
                  <c:v>0.14542946344296812</c:v>
                </c:pt>
                <c:pt idx="19">
                  <c:v>0.14043704178233327</c:v>
                </c:pt>
                <c:pt idx="20">
                  <c:v>0.14074774512656385</c:v>
                </c:pt>
                <c:pt idx="21">
                  <c:v>0.14678303519907673</c:v>
                </c:pt>
                <c:pt idx="22">
                  <c:v>0.13578174186778594</c:v>
                </c:pt>
                <c:pt idx="23">
                  <c:v>0.12058270021607305</c:v>
                </c:pt>
                <c:pt idx="24">
                  <c:v>0.11810969299758538</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Consented'!$A$70:$A$166</c:f>
              <c:numCache>
                <c:formatCode>mmm\-yy</c:formatCode>
                <c:ptCount val="97"/>
                <c:pt idx="0">
                  <c:v>42948</c:v>
                </c:pt>
                <c:pt idx="1">
                  <c:v>42979</c:v>
                </c:pt>
                <c:pt idx="2">
                  <c:v>43009</c:v>
                </c:pt>
                <c:pt idx="3">
                  <c:v>43040</c:v>
                </c:pt>
                <c:pt idx="4">
                  <c:v>43070</c:v>
                </c:pt>
                <c:pt idx="5">
                  <c:v>43101</c:v>
                </c:pt>
                <c:pt idx="6">
                  <c:v>43132</c:v>
                </c:pt>
                <c:pt idx="7">
                  <c:v>43160</c:v>
                </c:pt>
                <c:pt idx="8">
                  <c:v>43191</c:v>
                </c:pt>
                <c:pt idx="9">
                  <c:v>43221</c:v>
                </c:pt>
                <c:pt idx="10">
                  <c:v>43252</c:v>
                </c:pt>
                <c:pt idx="11">
                  <c:v>43282</c:v>
                </c:pt>
                <c:pt idx="12">
                  <c:v>43313</c:v>
                </c:pt>
                <c:pt idx="13">
                  <c:v>43344</c:v>
                </c:pt>
                <c:pt idx="14">
                  <c:v>43374</c:v>
                </c:pt>
                <c:pt idx="15">
                  <c:v>43405</c:v>
                </c:pt>
                <c:pt idx="16">
                  <c:v>43435</c:v>
                </c:pt>
                <c:pt idx="17">
                  <c:v>43466</c:v>
                </c:pt>
                <c:pt idx="18">
                  <c:v>43497</c:v>
                </c:pt>
                <c:pt idx="19">
                  <c:v>43525</c:v>
                </c:pt>
                <c:pt idx="20">
                  <c:v>43556</c:v>
                </c:pt>
                <c:pt idx="21">
                  <c:v>43586</c:v>
                </c:pt>
                <c:pt idx="22">
                  <c:v>43617</c:v>
                </c:pt>
                <c:pt idx="23">
                  <c:v>43647</c:v>
                </c:pt>
                <c:pt idx="24">
                  <c:v>43696</c:v>
                </c:pt>
                <c:pt idx="25">
                  <c:v>43709</c:v>
                </c:pt>
                <c:pt idx="26">
                  <c:v>43757</c:v>
                </c:pt>
                <c:pt idx="27">
                  <c:v>43770</c:v>
                </c:pt>
                <c:pt idx="28">
                  <c:v>43800</c:v>
                </c:pt>
                <c:pt idx="29">
                  <c:v>43831</c:v>
                </c:pt>
                <c:pt idx="30">
                  <c:v>43862</c:v>
                </c:pt>
                <c:pt idx="31">
                  <c:v>43891</c:v>
                </c:pt>
                <c:pt idx="32">
                  <c:v>43922</c:v>
                </c:pt>
                <c:pt idx="33">
                  <c:v>43952</c:v>
                </c:pt>
                <c:pt idx="34">
                  <c:v>43983</c:v>
                </c:pt>
                <c:pt idx="35">
                  <c:v>44013</c:v>
                </c:pt>
                <c:pt idx="36">
                  <c:v>44044</c:v>
                </c:pt>
                <c:pt idx="37">
                  <c:v>44075</c:v>
                </c:pt>
                <c:pt idx="38">
                  <c:v>44105</c:v>
                </c:pt>
                <c:pt idx="39">
                  <c:v>44136</c:v>
                </c:pt>
                <c:pt idx="40">
                  <c:v>44166</c:v>
                </c:pt>
                <c:pt idx="41">
                  <c:v>44197</c:v>
                </c:pt>
                <c:pt idx="42">
                  <c:v>44228</c:v>
                </c:pt>
                <c:pt idx="43">
                  <c:v>44256</c:v>
                </c:pt>
                <c:pt idx="44">
                  <c:v>44287</c:v>
                </c:pt>
                <c:pt idx="45">
                  <c:v>44317</c:v>
                </c:pt>
                <c:pt idx="46">
                  <c:v>44348</c:v>
                </c:pt>
                <c:pt idx="47">
                  <c:v>44378</c:v>
                </c:pt>
                <c:pt idx="48">
                  <c:v>44409</c:v>
                </c:pt>
                <c:pt idx="49">
                  <c:v>44440</c:v>
                </c:pt>
                <c:pt idx="50">
                  <c:v>44470</c:v>
                </c:pt>
                <c:pt idx="51">
                  <c:v>44501</c:v>
                </c:pt>
                <c:pt idx="52">
                  <c:v>44531</c:v>
                </c:pt>
                <c:pt idx="53">
                  <c:v>44562</c:v>
                </c:pt>
                <c:pt idx="54">
                  <c:v>44593</c:v>
                </c:pt>
                <c:pt idx="55">
                  <c:v>44621</c:v>
                </c:pt>
                <c:pt idx="56">
                  <c:v>44652</c:v>
                </c:pt>
                <c:pt idx="57">
                  <c:v>44682</c:v>
                </c:pt>
                <c:pt idx="58">
                  <c:v>44713</c:v>
                </c:pt>
                <c:pt idx="59">
                  <c:v>44743</c:v>
                </c:pt>
                <c:pt idx="60">
                  <c:v>44774</c:v>
                </c:pt>
                <c:pt idx="61">
                  <c:v>44805</c:v>
                </c:pt>
                <c:pt idx="62">
                  <c:v>44835</c:v>
                </c:pt>
                <c:pt idx="63">
                  <c:v>44866</c:v>
                </c:pt>
                <c:pt idx="64">
                  <c:v>44896</c:v>
                </c:pt>
                <c:pt idx="65">
                  <c:v>44927</c:v>
                </c:pt>
                <c:pt idx="66">
                  <c:v>44958</c:v>
                </c:pt>
                <c:pt idx="67">
                  <c:v>44986</c:v>
                </c:pt>
                <c:pt idx="68">
                  <c:v>45017</c:v>
                </c:pt>
                <c:pt idx="69">
                  <c:v>45047</c:v>
                </c:pt>
                <c:pt idx="70">
                  <c:v>45078</c:v>
                </c:pt>
                <c:pt idx="71">
                  <c:v>45108</c:v>
                </c:pt>
                <c:pt idx="72">
                  <c:v>45139</c:v>
                </c:pt>
                <c:pt idx="73">
                  <c:v>45170</c:v>
                </c:pt>
                <c:pt idx="74">
                  <c:v>45200</c:v>
                </c:pt>
                <c:pt idx="75">
                  <c:v>45231</c:v>
                </c:pt>
                <c:pt idx="76">
                  <c:v>45261</c:v>
                </c:pt>
                <c:pt idx="77">
                  <c:v>45292</c:v>
                </c:pt>
                <c:pt idx="78">
                  <c:v>45323</c:v>
                </c:pt>
                <c:pt idx="79">
                  <c:v>45352</c:v>
                </c:pt>
                <c:pt idx="80">
                  <c:v>45383</c:v>
                </c:pt>
                <c:pt idx="81">
                  <c:v>45413</c:v>
                </c:pt>
                <c:pt idx="82">
                  <c:v>45444</c:v>
                </c:pt>
                <c:pt idx="83">
                  <c:v>45474</c:v>
                </c:pt>
                <c:pt idx="84">
                  <c:v>45505</c:v>
                </c:pt>
                <c:pt idx="85">
                  <c:v>45536</c:v>
                </c:pt>
                <c:pt idx="86">
                  <c:v>45566</c:v>
                </c:pt>
                <c:pt idx="87">
                  <c:v>45597</c:v>
                </c:pt>
                <c:pt idx="88">
                  <c:v>45627</c:v>
                </c:pt>
                <c:pt idx="89">
                  <c:v>45658</c:v>
                </c:pt>
                <c:pt idx="90">
                  <c:v>45689</c:v>
                </c:pt>
                <c:pt idx="91">
                  <c:v>45717</c:v>
                </c:pt>
                <c:pt idx="92">
                  <c:v>45748</c:v>
                </c:pt>
                <c:pt idx="93">
                  <c:v>45778</c:v>
                </c:pt>
                <c:pt idx="94">
                  <c:v>45809</c:v>
                </c:pt>
                <c:pt idx="95">
                  <c:v>45839</c:v>
                </c:pt>
                <c:pt idx="96">
                  <c:v>45870</c:v>
                </c:pt>
              </c:numCache>
            </c:numRef>
          </c:cat>
          <c:val>
            <c:numRef>
              <c:f>'Dwellings Consented'!$BA$70:$BA$166</c:f>
              <c:numCache>
                <c:formatCode>General</c:formatCode>
                <c:ptCount val="97"/>
                <c:pt idx="0">
                  <c:v>301</c:v>
                </c:pt>
                <c:pt idx="1">
                  <c:v>302</c:v>
                </c:pt>
                <c:pt idx="2">
                  <c:v>303</c:v>
                </c:pt>
                <c:pt idx="3">
                  <c:v>271</c:v>
                </c:pt>
                <c:pt idx="4">
                  <c:v>261</c:v>
                </c:pt>
                <c:pt idx="5">
                  <c:v>261</c:v>
                </c:pt>
                <c:pt idx="6">
                  <c:v>259</c:v>
                </c:pt>
                <c:pt idx="7">
                  <c:v>260</c:v>
                </c:pt>
                <c:pt idx="8">
                  <c:v>258</c:v>
                </c:pt>
                <c:pt idx="9">
                  <c:v>529</c:v>
                </c:pt>
                <c:pt idx="10">
                  <c:v>548</c:v>
                </c:pt>
                <c:pt idx="11">
                  <c:v>563</c:v>
                </c:pt>
                <c:pt idx="12">
                  <c:v>644</c:v>
                </c:pt>
                <c:pt idx="13">
                  <c:v>646</c:v>
                </c:pt>
                <c:pt idx="14">
                  <c:v>664</c:v>
                </c:pt>
                <c:pt idx="15">
                  <c:v>689</c:v>
                </c:pt>
                <c:pt idx="16">
                  <c:v>689</c:v>
                </c:pt>
                <c:pt idx="17">
                  <c:v>827</c:v>
                </c:pt>
                <c:pt idx="18">
                  <c:v>974</c:v>
                </c:pt>
                <c:pt idx="19">
                  <c:v>979</c:v>
                </c:pt>
                <c:pt idx="20">
                  <c:v>993</c:v>
                </c:pt>
                <c:pt idx="21">
                  <c:v>911</c:v>
                </c:pt>
                <c:pt idx="22">
                  <c:v>903</c:v>
                </c:pt>
                <c:pt idx="23">
                  <c:v>871</c:v>
                </c:pt>
                <c:pt idx="24">
                  <c:v>695</c:v>
                </c:pt>
                <c:pt idx="25">
                  <c:v>699</c:v>
                </c:pt>
                <c:pt idx="26">
                  <c:v>694</c:v>
                </c:pt>
                <c:pt idx="27">
                  <c:v>638</c:v>
                </c:pt>
                <c:pt idx="28">
                  <c:v>638</c:v>
                </c:pt>
                <c:pt idx="29">
                  <c:v>515</c:v>
                </c:pt>
                <c:pt idx="30">
                  <c:v>414</c:v>
                </c:pt>
                <c:pt idx="31">
                  <c:v>467</c:v>
                </c:pt>
                <c:pt idx="32">
                  <c:v>450</c:v>
                </c:pt>
                <c:pt idx="33">
                  <c:v>465</c:v>
                </c:pt>
                <c:pt idx="34">
                  <c:v>501</c:v>
                </c:pt>
                <c:pt idx="35">
                  <c:v>511</c:v>
                </c:pt>
                <c:pt idx="36">
                  <c:v>503</c:v>
                </c:pt>
                <c:pt idx="37">
                  <c:v>525</c:v>
                </c:pt>
                <c:pt idx="38">
                  <c:v>546</c:v>
                </c:pt>
                <c:pt idx="39">
                  <c:v>550</c:v>
                </c:pt>
                <c:pt idx="40">
                  <c:v>617</c:v>
                </c:pt>
                <c:pt idx="41">
                  <c:v>624</c:v>
                </c:pt>
                <c:pt idx="42">
                  <c:v>601</c:v>
                </c:pt>
                <c:pt idx="43">
                  <c:v>602</c:v>
                </c:pt>
                <c:pt idx="44">
                  <c:v>628</c:v>
                </c:pt>
                <c:pt idx="45">
                  <c:v>475</c:v>
                </c:pt>
                <c:pt idx="46">
                  <c:v>499</c:v>
                </c:pt>
                <c:pt idx="47">
                  <c:v>500</c:v>
                </c:pt>
                <c:pt idx="48">
                  <c:v>521</c:v>
                </c:pt>
                <c:pt idx="49">
                  <c:v>503</c:v>
                </c:pt>
                <c:pt idx="50">
                  <c:v>473</c:v>
                </c:pt>
                <c:pt idx="51">
                  <c:v>458</c:v>
                </c:pt>
                <c:pt idx="52">
                  <c:v>402</c:v>
                </c:pt>
                <c:pt idx="53">
                  <c:v>412</c:v>
                </c:pt>
                <c:pt idx="54">
                  <c:v>397</c:v>
                </c:pt>
                <c:pt idx="55">
                  <c:v>467</c:v>
                </c:pt>
                <c:pt idx="56">
                  <c:v>475</c:v>
                </c:pt>
                <c:pt idx="57">
                  <c:v>408</c:v>
                </c:pt>
                <c:pt idx="58">
                  <c:v>420</c:v>
                </c:pt>
                <c:pt idx="59">
                  <c:v>427</c:v>
                </c:pt>
                <c:pt idx="60">
                  <c:v>428</c:v>
                </c:pt>
                <c:pt idx="61">
                  <c:v>577</c:v>
                </c:pt>
                <c:pt idx="62">
                  <c:v>568</c:v>
                </c:pt>
                <c:pt idx="63">
                  <c:v>577</c:v>
                </c:pt>
                <c:pt idx="64">
                  <c:v>595</c:v>
                </c:pt>
                <c:pt idx="65">
                  <c:v>581</c:v>
                </c:pt>
                <c:pt idx="66">
                  <c:v>587</c:v>
                </c:pt>
                <c:pt idx="67">
                  <c:v>546</c:v>
                </c:pt>
                <c:pt idx="68">
                  <c:v>543</c:v>
                </c:pt>
                <c:pt idx="69">
                  <c:v>568</c:v>
                </c:pt>
                <c:pt idx="70">
                  <c:v>487</c:v>
                </c:pt>
                <c:pt idx="71">
                  <c:v>499</c:v>
                </c:pt>
                <c:pt idx="72">
                  <c:v>489</c:v>
                </c:pt>
                <c:pt idx="73">
                  <c:v>380</c:v>
                </c:pt>
                <c:pt idx="74">
                  <c:v>419</c:v>
                </c:pt>
                <c:pt idx="75">
                  <c:v>425</c:v>
                </c:pt>
                <c:pt idx="76">
                  <c:v>394</c:v>
                </c:pt>
                <c:pt idx="77">
                  <c:v>392</c:v>
                </c:pt>
                <c:pt idx="78">
                  <c:v>378</c:v>
                </c:pt>
                <c:pt idx="79">
                  <c:v>294</c:v>
                </c:pt>
                <c:pt idx="80">
                  <c:v>289</c:v>
                </c:pt>
                <c:pt idx="81">
                  <c:v>278</c:v>
                </c:pt>
                <c:pt idx="82">
                  <c:v>286</c:v>
                </c:pt>
                <c:pt idx="83">
                  <c:v>276</c:v>
                </c:pt>
                <c:pt idx="84">
                  <c:v>279</c:v>
                </c:pt>
                <c:pt idx="85">
                  <c:v>259</c:v>
                </c:pt>
                <c:pt idx="86">
                  <c:v>224</c:v>
                </c:pt>
                <c:pt idx="87">
                  <c:v>195</c:v>
                </c:pt>
                <c:pt idx="88">
                  <c:v>214</c:v>
                </c:pt>
                <c:pt idx="89">
                  <c:v>220</c:v>
                </c:pt>
                <c:pt idx="90">
                  <c:v>225</c:v>
                </c:pt>
                <c:pt idx="91">
                  <c:v>295</c:v>
                </c:pt>
                <c:pt idx="92">
                  <c:v>282</c:v>
                </c:pt>
                <c:pt idx="93">
                  <c:v>285</c:v>
                </c:pt>
                <c:pt idx="94">
                  <c:v>304</c:v>
                </c:pt>
                <c:pt idx="95">
                  <c:v>298</c:v>
                </c:pt>
                <c:pt idx="96">
                  <c:v>333</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Consented'!$A$70:$A$166</c:f>
              <c:numCache>
                <c:formatCode>mmm\-yy</c:formatCode>
                <c:ptCount val="97"/>
                <c:pt idx="0">
                  <c:v>42948</c:v>
                </c:pt>
                <c:pt idx="1">
                  <c:v>42979</c:v>
                </c:pt>
                <c:pt idx="2">
                  <c:v>43009</c:v>
                </c:pt>
                <c:pt idx="3">
                  <c:v>43040</c:v>
                </c:pt>
                <c:pt idx="4">
                  <c:v>43070</c:v>
                </c:pt>
                <c:pt idx="5">
                  <c:v>43101</c:v>
                </c:pt>
                <c:pt idx="6">
                  <c:v>43132</c:v>
                </c:pt>
                <c:pt idx="7">
                  <c:v>43160</c:v>
                </c:pt>
                <c:pt idx="8">
                  <c:v>43191</c:v>
                </c:pt>
                <c:pt idx="9">
                  <c:v>43221</c:v>
                </c:pt>
                <c:pt idx="10">
                  <c:v>43252</c:v>
                </c:pt>
                <c:pt idx="11">
                  <c:v>43282</c:v>
                </c:pt>
                <c:pt idx="12">
                  <c:v>43313</c:v>
                </c:pt>
                <c:pt idx="13">
                  <c:v>43344</c:v>
                </c:pt>
                <c:pt idx="14">
                  <c:v>43374</c:v>
                </c:pt>
                <c:pt idx="15">
                  <c:v>43405</c:v>
                </c:pt>
                <c:pt idx="16">
                  <c:v>43435</c:v>
                </c:pt>
                <c:pt idx="17">
                  <c:v>43466</c:v>
                </c:pt>
                <c:pt idx="18">
                  <c:v>43497</c:v>
                </c:pt>
                <c:pt idx="19">
                  <c:v>43525</c:v>
                </c:pt>
                <c:pt idx="20">
                  <c:v>43556</c:v>
                </c:pt>
                <c:pt idx="21">
                  <c:v>43586</c:v>
                </c:pt>
                <c:pt idx="22">
                  <c:v>43617</c:v>
                </c:pt>
                <c:pt idx="23">
                  <c:v>43647</c:v>
                </c:pt>
                <c:pt idx="24">
                  <c:v>43696</c:v>
                </c:pt>
                <c:pt idx="25">
                  <c:v>43709</c:v>
                </c:pt>
                <c:pt idx="26">
                  <c:v>43757</c:v>
                </c:pt>
                <c:pt idx="27">
                  <c:v>43770</c:v>
                </c:pt>
                <c:pt idx="28">
                  <c:v>43800</c:v>
                </c:pt>
                <c:pt idx="29">
                  <c:v>43831</c:v>
                </c:pt>
                <c:pt idx="30">
                  <c:v>43862</c:v>
                </c:pt>
                <c:pt idx="31">
                  <c:v>43891</c:v>
                </c:pt>
                <c:pt idx="32">
                  <c:v>43922</c:v>
                </c:pt>
                <c:pt idx="33">
                  <c:v>43952</c:v>
                </c:pt>
                <c:pt idx="34">
                  <c:v>43983</c:v>
                </c:pt>
                <c:pt idx="35">
                  <c:v>44013</c:v>
                </c:pt>
                <c:pt idx="36">
                  <c:v>44044</c:v>
                </c:pt>
                <c:pt idx="37">
                  <c:v>44075</c:v>
                </c:pt>
                <c:pt idx="38">
                  <c:v>44105</c:v>
                </c:pt>
                <c:pt idx="39">
                  <c:v>44136</c:v>
                </c:pt>
                <c:pt idx="40">
                  <c:v>44166</c:v>
                </c:pt>
                <c:pt idx="41">
                  <c:v>44197</c:v>
                </c:pt>
                <c:pt idx="42">
                  <c:v>44228</c:v>
                </c:pt>
                <c:pt idx="43">
                  <c:v>44256</c:v>
                </c:pt>
                <c:pt idx="44">
                  <c:v>44287</c:v>
                </c:pt>
                <c:pt idx="45">
                  <c:v>44317</c:v>
                </c:pt>
                <c:pt idx="46">
                  <c:v>44348</c:v>
                </c:pt>
                <c:pt idx="47">
                  <c:v>44378</c:v>
                </c:pt>
                <c:pt idx="48">
                  <c:v>44409</c:v>
                </c:pt>
                <c:pt idx="49">
                  <c:v>44440</c:v>
                </c:pt>
                <c:pt idx="50">
                  <c:v>44470</c:v>
                </c:pt>
                <c:pt idx="51">
                  <c:v>44501</c:v>
                </c:pt>
                <c:pt idx="52">
                  <c:v>44531</c:v>
                </c:pt>
                <c:pt idx="53">
                  <c:v>44562</c:v>
                </c:pt>
                <c:pt idx="54">
                  <c:v>44593</c:v>
                </c:pt>
                <c:pt idx="55">
                  <c:v>44621</c:v>
                </c:pt>
                <c:pt idx="56">
                  <c:v>44652</c:v>
                </c:pt>
                <c:pt idx="57">
                  <c:v>44682</c:v>
                </c:pt>
                <c:pt idx="58">
                  <c:v>44713</c:v>
                </c:pt>
                <c:pt idx="59">
                  <c:v>44743</c:v>
                </c:pt>
                <c:pt idx="60">
                  <c:v>44774</c:v>
                </c:pt>
                <c:pt idx="61">
                  <c:v>44805</c:v>
                </c:pt>
                <c:pt idx="62">
                  <c:v>44835</c:v>
                </c:pt>
                <c:pt idx="63">
                  <c:v>44866</c:v>
                </c:pt>
                <c:pt idx="64">
                  <c:v>44896</c:v>
                </c:pt>
                <c:pt idx="65">
                  <c:v>44927</c:v>
                </c:pt>
                <c:pt idx="66">
                  <c:v>44958</c:v>
                </c:pt>
                <c:pt idx="67">
                  <c:v>44986</c:v>
                </c:pt>
                <c:pt idx="68">
                  <c:v>45017</c:v>
                </c:pt>
                <c:pt idx="69">
                  <c:v>45047</c:v>
                </c:pt>
                <c:pt idx="70">
                  <c:v>45078</c:v>
                </c:pt>
                <c:pt idx="71">
                  <c:v>45108</c:v>
                </c:pt>
                <c:pt idx="72">
                  <c:v>45139</c:v>
                </c:pt>
                <c:pt idx="73">
                  <c:v>45170</c:v>
                </c:pt>
                <c:pt idx="74">
                  <c:v>45200</c:v>
                </c:pt>
                <c:pt idx="75">
                  <c:v>45231</c:v>
                </c:pt>
                <c:pt idx="76">
                  <c:v>45261</c:v>
                </c:pt>
                <c:pt idx="77">
                  <c:v>45292</c:v>
                </c:pt>
                <c:pt idx="78">
                  <c:v>45323</c:v>
                </c:pt>
                <c:pt idx="79">
                  <c:v>45352</c:v>
                </c:pt>
                <c:pt idx="80">
                  <c:v>45383</c:v>
                </c:pt>
                <c:pt idx="81">
                  <c:v>45413</c:v>
                </c:pt>
                <c:pt idx="82">
                  <c:v>45444</c:v>
                </c:pt>
                <c:pt idx="83">
                  <c:v>45474</c:v>
                </c:pt>
                <c:pt idx="84">
                  <c:v>45505</c:v>
                </c:pt>
                <c:pt idx="85">
                  <c:v>45536</c:v>
                </c:pt>
                <c:pt idx="86">
                  <c:v>45566</c:v>
                </c:pt>
                <c:pt idx="87">
                  <c:v>45597</c:v>
                </c:pt>
                <c:pt idx="88">
                  <c:v>45627</c:v>
                </c:pt>
                <c:pt idx="89">
                  <c:v>45658</c:v>
                </c:pt>
                <c:pt idx="90">
                  <c:v>45689</c:v>
                </c:pt>
                <c:pt idx="91">
                  <c:v>45717</c:v>
                </c:pt>
                <c:pt idx="92">
                  <c:v>45748</c:v>
                </c:pt>
                <c:pt idx="93">
                  <c:v>45778</c:v>
                </c:pt>
                <c:pt idx="94">
                  <c:v>45809</c:v>
                </c:pt>
                <c:pt idx="95">
                  <c:v>45839</c:v>
                </c:pt>
                <c:pt idx="96">
                  <c:v>45870</c:v>
                </c:pt>
              </c:numCache>
            </c:numRef>
          </c:cat>
          <c:val>
            <c:numRef>
              <c:f>'Dwellings Consented'!$BB$70:$BB$166</c:f>
              <c:numCache>
                <c:formatCode>General</c:formatCode>
                <c:ptCount val="97"/>
                <c:pt idx="0">
                  <c:v>1117</c:v>
                </c:pt>
                <c:pt idx="1">
                  <c:v>1069</c:v>
                </c:pt>
                <c:pt idx="2">
                  <c:v>1098</c:v>
                </c:pt>
                <c:pt idx="3">
                  <c:v>1070</c:v>
                </c:pt>
                <c:pt idx="4">
                  <c:v>1114</c:v>
                </c:pt>
                <c:pt idx="5">
                  <c:v>1099</c:v>
                </c:pt>
                <c:pt idx="6">
                  <c:v>1048</c:v>
                </c:pt>
                <c:pt idx="7">
                  <c:v>1148</c:v>
                </c:pt>
                <c:pt idx="8">
                  <c:v>1254</c:v>
                </c:pt>
                <c:pt idx="9">
                  <c:v>1261</c:v>
                </c:pt>
                <c:pt idx="10">
                  <c:v>1200</c:v>
                </c:pt>
                <c:pt idx="11">
                  <c:v>1147</c:v>
                </c:pt>
                <c:pt idx="12">
                  <c:v>1059</c:v>
                </c:pt>
                <c:pt idx="13">
                  <c:v>1064</c:v>
                </c:pt>
                <c:pt idx="14">
                  <c:v>1090</c:v>
                </c:pt>
                <c:pt idx="15">
                  <c:v>1176</c:v>
                </c:pt>
                <c:pt idx="16">
                  <c:v>1287</c:v>
                </c:pt>
                <c:pt idx="17">
                  <c:v>1299</c:v>
                </c:pt>
                <c:pt idx="18">
                  <c:v>1309</c:v>
                </c:pt>
                <c:pt idx="19">
                  <c:v>1191</c:v>
                </c:pt>
                <c:pt idx="20">
                  <c:v>1145</c:v>
                </c:pt>
                <c:pt idx="21">
                  <c:v>1221</c:v>
                </c:pt>
                <c:pt idx="22">
                  <c:v>1350</c:v>
                </c:pt>
                <c:pt idx="23">
                  <c:v>1583</c:v>
                </c:pt>
                <c:pt idx="24">
                  <c:v>1741</c:v>
                </c:pt>
                <c:pt idx="25">
                  <c:v>1748</c:v>
                </c:pt>
                <c:pt idx="26">
                  <c:v>1827</c:v>
                </c:pt>
                <c:pt idx="27">
                  <c:v>1859</c:v>
                </c:pt>
                <c:pt idx="28">
                  <c:v>1956</c:v>
                </c:pt>
                <c:pt idx="29">
                  <c:v>1913</c:v>
                </c:pt>
                <c:pt idx="30">
                  <c:v>1979</c:v>
                </c:pt>
                <c:pt idx="31">
                  <c:v>1996</c:v>
                </c:pt>
                <c:pt idx="32">
                  <c:v>1958</c:v>
                </c:pt>
                <c:pt idx="33">
                  <c:v>1929</c:v>
                </c:pt>
                <c:pt idx="34">
                  <c:v>1843</c:v>
                </c:pt>
                <c:pt idx="35">
                  <c:v>1683</c:v>
                </c:pt>
                <c:pt idx="36">
                  <c:v>1544</c:v>
                </c:pt>
                <c:pt idx="37">
                  <c:v>1771</c:v>
                </c:pt>
                <c:pt idx="38">
                  <c:v>1861</c:v>
                </c:pt>
                <c:pt idx="39">
                  <c:v>1791</c:v>
                </c:pt>
                <c:pt idx="40">
                  <c:v>1563</c:v>
                </c:pt>
                <c:pt idx="41">
                  <c:v>1638</c:v>
                </c:pt>
                <c:pt idx="42">
                  <c:v>1604</c:v>
                </c:pt>
                <c:pt idx="43">
                  <c:v>1580</c:v>
                </c:pt>
                <c:pt idx="44">
                  <c:v>1815</c:v>
                </c:pt>
                <c:pt idx="45">
                  <c:v>1879</c:v>
                </c:pt>
                <c:pt idx="46">
                  <c:v>1925</c:v>
                </c:pt>
                <c:pt idx="47">
                  <c:v>1844</c:v>
                </c:pt>
                <c:pt idx="48">
                  <c:v>1973</c:v>
                </c:pt>
                <c:pt idx="49">
                  <c:v>1920</c:v>
                </c:pt>
                <c:pt idx="50">
                  <c:v>1806</c:v>
                </c:pt>
                <c:pt idx="51">
                  <c:v>1964</c:v>
                </c:pt>
                <c:pt idx="52">
                  <c:v>2050</c:v>
                </c:pt>
                <c:pt idx="53">
                  <c:v>2027</c:v>
                </c:pt>
                <c:pt idx="54">
                  <c:v>2145</c:v>
                </c:pt>
                <c:pt idx="55">
                  <c:v>2381</c:v>
                </c:pt>
                <c:pt idx="56">
                  <c:v>2210</c:v>
                </c:pt>
                <c:pt idx="57">
                  <c:v>2191</c:v>
                </c:pt>
                <c:pt idx="58">
                  <c:v>2131</c:v>
                </c:pt>
                <c:pt idx="59">
                  <c:v>2198</c:v>
                </c:pt>
                <c:pt idx="60">
                  <c:v>2080</c:v>
                </c:pt>
                <c:pt idx="61">
                  <c:v>2243</c:v>
                </c:pt>
                <c:pt idx="62">
                  <c:v>2313</c:v>
                </c:pt>
                <c:pt idx="63">
                  <c:v>2214</c:v>
                </c:pt>
                <c:pt idx="64">
                  <c:v>2275</c:v>
                </c:pt>
                <c:pt idx="65">
                  <c:v>2221</c:v>
                </c:pt>
                <c:pt idx="66">
                  <c:v>2138</c:v>
                </c:pt>
                <c:pt idx="67">
                  <c:v>1972</c:v>
                </c:pt>
                <c:pt idx="68">
                  <c:v>1952</c:v>
                </c:pt>
                <c:pt idx="69">
                  <c:v>1997</c:v>
                </c:pt>
                <c:pt idx="70">
                  <c:v>2000</c:v>
                </c:pt>
                <c:pt idx="71">
                  <c:v>2048</c:v>
                </c:pt>
                <c:pt idx="72">
                  <c:v>2019</c:v>
                </c:pt>
                <c:pt idx="73">
                  <c:v>1802</c:v>
                </c:pt>
                <c:pt idx="74">
                  <c:v>1695</c:v>
                </c:pt>
                <c:pt idx="75">
                  <c:v>1597</c:v>
                </c:pt>
                <c:pt idx="76">
                  <c:v>1567</c:v>
                </c:pt>
                <c:pt idx="77">
                  <c:v>1608</c:v>
                </c:pt>
                <c:pt idx="78">
                  <c:v>1543</c:v>
                </c:pt>
                <c:pt idx="79">
                  <c:v>1494</c:v>
                </c:pt>
                <c:pt idx="80">
                  <c:v>1577</c:v>
                </c:pt>
                <c:pt idx="81">
                  <c:v>1499</c:v>
                </c:pt>
                <c:pt idx="82">
                  <c:v>1420</c:v>
                </c:pt>
                <c:pt idx="83">
                  <c:v>1267</c:v>
                </c:pt>
                <c:pt idx="84">
                  <c:v>1270</c:v>
                </c:pt>
                <c:pt idx="85">
                  <c:v>1121</c:v>
                </c:pt>
                <c:pt idx="86">
                  <c:v>1107</c:v>
                </c:pt>
                <c:pt idx="87">
                  <c:v>1115</c:v>
                </c:pt>
                <c:pt idx="88">
                  <c:v>1319</c:v>
                </c:pt>
                <c:pt idx="89">
                  <c:v>1251</c:v>
                </c:pt>
                <c:pt idx="90">
                  <c:v>1254</c:v>
                </c:pt>
                <c:pt idx="91">
                  <c:v>1367</c:v>
                </c:pt>
                <c:pt idx="92">
                  <c:v>1265</c:v>
                </c:pt>
                <c:pt idx="93">
                  <c:v>1358</c:v>
                </c:pt>
                <c:pt idx="94">
                  <c:v>1394</c:v>
                </c:pt>
                <c:pt idx="95">
                  <c:v>1429</c:v>
                </c:pt>
                <c:pt idx="96">
                  <c:v>1419</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Consented'!$A$70:$A$166</c:f>
              <c:numCache>
                <c:formatCode>mmm\-yy</c:formatCode>
                <c:ptCount val="97"/>
                <c:pt idx="0">
                  <c:v>42948</c:v>
                </c:pt>
                <c:pt idx="1">
                  <c:v>42979</c:v>
                </c:pt>
                <c:pt idx="2">
                  <c:v>43009</c:v>
                </c:pt>
                <c:pt idx="3">
                  <c:v>43040</c:v>
                </c:pt>
                <c:pt idx="4">
                  <c:v>43070</c:v>
                </c:pt>
                <c:pt idx="5">
                  <c:v>43101</c:v>
                </c:pt>
                <c:pt idx="6">
                  <c:v>43132</c:v>
                </c:pt>
                <c:pt idx="7">
                  <c:v>43160</c:v>
                </c:pt>
                <c:pt idx="8">
                  <c:v>43191</c:v>
                </c:pt>
                <c:pt idx="9">
                  <c:v>43221</c:v>
                </c:pt>
                <c:pt idx="10">
                  <c:v>43252</c:v>
                </c:pt>
                <c:pt idx="11">
                  <c:v>43282</c:v>
                </c:pt>
                <c:pt idx="12">
                  <c:v>43313</c:v>
                </c:pt>
                <c:pt idx="13">
                  <c:v>43344</c:v>
                </c:pt>
                <c:pt idx="14">
                  <c:v>43374</c:v>
                </c:pt>
                <c:pt idx="15">
                  <c:v>43405</c:v>
                </c:pt>
                <c:pt idx="16">
                  <c:v>43435</c:v>
                </c:pt>
                <c:pt idx="17">
                  <c:v>43466</c:v>
                </c:pt>
                <c:pt idx="18">
                  <c:v>43497</c:v>
                </c:pt>
                <c:pt idx="19">
                  <c:v>43525</c:v>
                </c:pt>
                <c:pt idx="20">
                  <c:v>43556</c:v>
                </c:pt>
                <c:pt idx="21">
                  <c:v>43586</c:v>
                </c:pt>
                <c:pt idx="22">
                  <c:v>43617</c:v>
                </c:pt>
                <c:pt idx="23">
                  <c:v>43647</c:v>
                </c:pt>
                <c:pt idx="24">
                  <c:v>43696</c:v>
                </c:pt>
                <c:pt idx="25">
                  <c:v>43709</c:v>
                </c:pt>
                <c:pt idx="26">
                  <c:v>43757</c:v>
                </c:pt>
                <c:pt idx="27">
                  <c:v>43770</c:v>
                </c:pt>
                <c:pt idx="28">
                  <c:v>43800</c:v>
                </c:pt>
                <c:pt idx="29">
                  <c:v>43831</c:v>
                </c:pt>
                <c:pt idx="30">
                  <c:v>43862</c:v>
                </c:pt>
                <c:pt idx="31">
                  <c:v>43891</c:v>
                </c:pt>
                <c:pt idx="32">
                  <c:v>43922</c:v>
                </c:pt>
                <c:pt idx="33">
                  <c:v>43952</c:v>
                </c:pt>
                <c:pt idx="34">
                  <c:v>43983</c:v>
                </c:pt>
                <c:pt idx="35">
                  <c:v>44013</c:v>
                </c:pt>
                <c:pt idx="36">
                  <c:v>44044</c:v>
                </c:pt>
                <c:pt idx="37">
                  <c:v>44075</c:v>
                </c:pt>
                <c:pt idx="38">
                  <c:v>44105</c:v>
                </c:pt>
                <c:pt idx="39">
                  <c:v>44136</c:v>
                </c:pt>
                <c:pt idx="40">
                  <c:v>44166</c:v>
                </c:pt>
                <c:pt idx="41">
                  <c:v>44197</c:v>
                </c:pt>
                <c:pt idx="42">
                  <c:v>44228</c:v>
                </c:pt>
                <c:pt idx="43">
                  <c:v>44256</c:v>
                </c:pt>
                <c:pt idx="44">
                  <c:v>44287</c:v>
                </c:pt>
                <c:pt idx="45">
                  <c:v>44317</c:v>
                </c:pt>
                <c:pt idx="46">
                  <c:v>44348</c:v>
                </c:pt>
                <c:pt idx="47">
                  <c:v>44378</c:v>
                </c:pt>
                <c:pt idx="48">
                  <c:v>44409</c:v>
                </c:pt>
                <c:pt idx="49">
                  <c:v>44440</c:v>
                </c:pt>
                <c:pt idx="50">
                  <c:v>44470</c:v>
                </c:pt>
                <c:pt idx="51">
                  <c:v>44501</c:v>
                </c:pt>
                <c:pt idx="52">
                  <c:v>44531</c:v>
                </c:pt>
                <c:pt idx="53">
                  <c:v>44562</c:v>
                </c:pt>
                <c:pt idx="54">
                  <c:v>44593</c:v>
                </c:pt>
                <c:pt idx="55">
                  <c:v>44621</c:v>
                </c:pt>
                <c:pt idx="56">
                  <c:v>44652</c:v>
                </c:pt>
                <c:pt idx="57">
                  <c:v>44682</c:v>
                </c:pt>
                <c:pt idx="58">
                  <c:v>44713</c:v>
                </c:pt>
                <c:pt idx="59">
                  <c:v>44743</c:v>
                </c:pt>
                <c:pt idx="60">
                  <c:v>44774</c:v>
                </c:pt>
                <c:pt idx="61">
                  <c:v>44805</c:v>
                </c:pt>
                <c:pt idx="62">
                  <c:v>44835</c:v>
                </c:pt>
                <c:pt idx="63">
                  <c:v>44866</c:v>
                </c:pt>
                <c:pt idx="64">
                  <c:v>44896</c:v>
                </c:pt>
                <c:pt idx="65">
                  <c:v>44927</c:v>
                </c:pt>
                <c:pt idx="66">
                  <c:v>44958</c:v>
                </c:pt>
                <c:pt idx="67">
                  <c:v>44986</c:v>
                </c:pt>
                <c:pt idx="68">
                  <c:v>45017</c:v>
                </c:pt>
                <c:pt idx="69">
                  <c:v>45047</c:v>
                </c:pt>
                <c:pt idx="70">
                  <c:v>45078</c:v>
                </c:pt>
                <c:pt idx="71">
                  <c:v>45108</c:v>
                </c:pt>
                <c:pt idx="72">
                  <c:v>45139</c:v>
                </c:pt>
                <c:pt idx="73">
                  <c:v>45170</c:v>
                </c:pt>
                <c:pt idx="74">
                  <c:v>45200</c:v>
                </c:pt>
                <c:pt idx="75">
                  <c:v>45231</c:v>
                </c:pt>
                <c:pt idx="76">
                  <c:v>45261</c:v>
                </c:pt>
                <c:pt idx="77">
                  <c:v>45292</c:v>
                </c:pt>
                <c:pt idx="78">
                  <c:v>45323</c:v>
                </c:pt>
                <c:pt idx="79">
                  <c:v>45352</c:v>
                </c:pt>
                <c:pt idx="80">
                  <c:v>45383</c:v>
                </c:pt>
                <c:pt idx="81">
                  <c:v>45413</c:v>
                </c:pt>
                <c:pt idx="82">
                  <c:v>45444</c:v>
                </c:pt>
                <c:pt idx="83">
                  <c:v>45474</c:v>
                </c:pt>
                <c:pt idx="84">
                  <c:v>45505</c:v>
                </c:pt>
                <c:pt idx="85">
                  <c:v>45536</c:v>
                </c:pt>
                <c:pt idx="86">
                  <c:v>45566</c:v>
                </c:pt>
                <c:pt idx="87">
                  <c:v>45597</c:v>
                </c:pt>
                <c:pt idx="88">
                  <c:v>45627</c:v>
                </c:pt>
                <c:pt idx="89">
                  <c:v>45658</c:v>
                </c:pt>
                <c:pt idx="90">
                  <c:v>45689</c:v>
                </c:pt>
                <c:pt idx="91">
                  <c:v>45717</c:v>
                </c:pt>
                <c:pt idx="92">
                  <c:v>45748</c:v>
                </c:pt>
                <c:pt idx="93">
                  <c:v>45778</c:v>
                </c:pt>
                <c:pt idx="94">
                  <c:v>45809</c:v>
                </c:pt>
                <c:pt idx="95">
                  <c:v>45839</c:v>
                </c:pt>
                <c:pt idx="96">
                  <c:v>45870</c:v>
                </c:pt>
              </c:numCache>
            </c:numRef>
          </c:cat>
          <c:val>
            <c:numRef>
              <c:f>'Dwellings Consented'!$BC$70:$BC$166</c:f>
              <c:numCache>
                <c:formatCode>General</c:formatCode>
                <c:ptCount val="97"/>
                <c:pt idx="0">
                  <c:v>1069</c:v>
                </c:pt>
                <c:pt idx="1">
                  <c:v>1222</c:v>
                </c:pt>
                <c:pt idx="2">
                  <c:v>1237</c:v>
                </c:pt>
                <c:pt idx="3">
                  <c:v>1479</c:v>
                </c:pt>
                <c:pt idx="4">
                  <c:v>1637</c:v>
                </c:pt>
                <c:pt idx="5">
                  <c:v>1714</c:v>
                </c:pt>
                <c:pt idx="6">
                  <c:v>1624</c:v>
                </c:pt>
                <c:pt idx="7">
                  <c:v>1570</c:v>
                </c:pt>
                <c:pt idx="8">
                  <c:v>1664</c:v>
                </c:pt>
                <c:pt idx="9">
                  <c:v>1702</c:v>
                </c:pt>
                <c:pt idx="10">
                  <c:v>1705</c:v>
                </c:pt>
                <c:pt idx="11">
                  <c:v>1895</c:v>
                </c:pt>
                <c:pt idx="12">
                  <c:v>1929</c:v>
                </c:pt>
                <c:pt idx="13">
                  <c:v>1801</c:v>
                </c:pt>
                <c:pt idx="14">
                  <c:v>1854</c:v>
                </c:pt>
                <c:pt idx="15">
                  <c:v>1538</c:v>
                </c:pt>
                <c:pt idx="16">
                  <c:v>1522</c:v>
                </c:pt>
                <c:pt idx="17">
                  <c:v>1474</c:v>
                </c:pt>
                <c:pt idx="18">
                  <c:v>1560</c:v>
                </c:pt>
                <c:pt idx="19">
                  <c:v>1626</c:v>
                </c:pt>
                <c:pt idx="20">
                  <c:v>1521</c:v>
                </c:pt>
                <c:pt idx="21">
                  <c:v>1567</c:v>
                </c:pt>
                <c:pt idx="22">
                  <c:v>1574</c:v>
                </c:pt>
                <c:pt idx="23">
                  <c:v>1593</c:v>
                </c:pt>
                <c:pt idx="24">
                  <c:v>1602</c:v>
                </c:pt>
                <c:pt idx="25">
                  <c:v>1683</c:v>
                </c:pt>
                <c:pt idx="26">
                  <c:v>1710</c:v>
                </c:pt>
                <c:pt idx="27">
                  <c:v>1654</c:v>
                </c:pt>
                <c:pt idx="28">
                  <c:v>1650</c:v>
                </c:pt>
                <c:pt idx="29">
                  <c:v>1749</c:v>
                </c:pt>
                <c:pt idx="30">
                  <c:v>1738</c:v>
                </c:pt>
                <c:pt idx="31">
                  <c:v>1745</c:v>
                </c:pt>
                <c:pt idx="32">
                  <c:v>1697</c:v>
                </c:pt>
                <c:pt idx="33">
                  <c:v>1673</c:v>
                </c:pt>
                <c:pt idx="34">
                  <c:v>1729</c:v>
                </c:pt>
                <c:pt idx="35">
                  <c:v>1689</c:v>
                </c:pt>
                <c:pt idx="36">
                  <c:v>1681</c:v>
                </c:pt>
                <c:pt idx="37">
                  <c:v>1686</c:v>
                </c:pt>
                <c:pt idx="38">
                  <c:v>1636</c:v>
                </c:pt>
                <c:pt idx="39">
                  <c:v>1847</c:v>
                </c:pt>
                <c:pt idx="40">
                  <c:v>2002</c:v>
                </c:pt>
                <c:pt idx="41">
                  <c:v>2177</c:v>
                </c:pt>
                <c:pt idx="42">
                  <c:v>2169</c:v>
                </c:pt>
                <c:pt idx="43">
                  <c:v>2254</c:v>
                </c:pt>
                <c:pt idx="44">
                  <c:v>2308</c:v>
                </c:pt>
                <c:pt idx="45">
                  <c:v>2341</c:v>
                </c:pt>
                <c:pt idx="46">
                  <c:v>2369</c:v>
                </c:pt>
                <c:pt idx="47">
                  <c:v>2297</c:v>
                </c:pt>
                <c:pt idx="48">
                  <c:v>2505</c:v>
                </c:pt>
                <c:pt idx="49">
                  <c:v>2497</c:v>
                </c:pt>
                <c:pt idx="50">
                  <c:v>2609</c:v>
                </c:pt>
                <c:pt idx="51">
                  <c:v>2508</c:v>
                </c:pt>
                <c:pt idx="52">
                  <c:v>2397</c:v>
                </c:pt>
                <c:pt idx="53">
                  <c:v>2236</c:v>
                </c:pt>
                <c:pt idx="54">
                  <c:v>2271</c:v>
                </c:pt>
                <c:pt idx="55">
                  <c:v>2515</c:v>
                </c:pt>
                <c:pt idx="56">
                  <c:v>2565</c:v>
                </c:pt>
                <c:pt idx="57">
                  <c:v>2663</c:v>
                </c:pt>
                <c:pt idx="58">
                  <c:v>2901</c:v>
                </c:pt>
                <c:pt idx="59">
                  <c:v>3019</c:v>
                </c:pt>
                <c:pt idx="60">
                  <c:v>2934</c:v>
                </c:pt>
                <c:pt idx="61">
                  <c:v>3067</c:v>
                </c:pt>
                <c:pt idx="62">
                  <c:v>3040</c:v>
                </c:pt>
                <c:pt idx="63">
                  <c:v>3115</c:v>
                </c:pt>
                <c:pt idx="64">
                  <c:v>3063</c:v>
                </c:pt>
                <c:pt idx="65">
                  <c:v>3097</c:v>
                </c:pt>
                <c:pt idx="66">
                  <c:v>3031</c:v>
                </c:pt>
                <c:pt idx="67">
                  <c:v>2823</c:v>
                </c:pt>
                <c:pt idx="68">
                  <c:v>2828</c:v>
                </c:pt>
                <c:pt idx="69">
                  <c:v>2762</c:v>
                </c:pt>
                <c:pt idx="70">
                  <c:v>2570</c:v>
                </c:pt>
                <c:pt idx="71">
                  <c:v>2495</c:v>
                </c:pt>
                <c:pt idx="72">
                  <c:v>2404</c:v>
                </c:pt>
                <c:pt idx="73">
                  <c:v>2221</c:v>
                </c:pt>
                <c:pt idx="74">
                  <c:v>2189</c:v>
                </c:pt>
                <c:pt idx="75">
                  <c:v>2019</c:v>
                </c:pt>
                <c:pt idx="76">
                  <c:v>1946</c:v>
                </c:pt>
                <c:pt idx="77">
                  <c:v>1913</c:v>
                </c:pt>
                <c:pt idx="78">
                  <c:v>1935</c:v>
                </c:pt>
                <c:pt idx="79">
                  <c:v>1813</c:v>
                </c:pt>
                <c:pt idx="80">
                  <c:v>1684</c:v>
                </c:pt>
                <c:pt idx="81">
                  <c:v>1625</c:v>
                </c:pt>
                <c:pt idx="82">
                  <c:v>1520</c:v>
                </c:pt>
                <c:pt idx="83">
                  <c:v>1481</c:v>
                </c:pt>
                <c:pt idx="84">
                  <c:v>1480</c:v>
                </c:pt>
                <c:pt idx="85">
                  <c:v>1624</c:v>
                </c:pt>
                <c:pt idx="86">
                  <c:v>1622</c:v>
                </c:pt>
                <c:pt idx="87">
                  <c:v>1636</c:v>
                </c:pt>
                <c:pt idx="88">
                  <c:v>1626</c:v>
                </c:pt>
                <c:pt idx="89">
                  <c:v>1566</c:v>
                </c:pt>
                <c:pt idx="90">
                  <c:v>1665</c:v>
                </c:pt>
                <c:pt idx="91">
                  <c:v>1686</c:v>
                </c:pt>
                <c:pt idx="92">
                  <c:v>1740</c:v>
                </c:pt>
                <c:pt idx="93">
                  <c:v>1807</c:v>
                </c:pt>
                <c:pt idx="94">
                  <c:v>1888</c:v>
                </c:pt>
                <c:pt idx="95">
                  <c:v>1883</c:v>
                </c:pt>
                <c:pt idx="96">
                  <c:v>2127</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Consented'!$A$70:$A$166</c:f>
              <c:numCache>
                <c:formatCode>mmm\-yy</c:formatCode>
                <c:ptCount val="97"/>
                <c:pt idx="0">
                  <c:v>42948</c:v>
                </c:pt>
                <c:pt idx="1">
                  <c:v>42979</c:v>
                </c:pt>
                <c:pt idx="2">
                  <c:v>43009</c:v>
                </c:pt>
                <c:pt idx="3">
                  <c:v>43040</c:v>
                </c:pt>
                <c:pt idx="4">
                  <c:v>43070</c:v>
                </c:pt>
                <c:pt idx="5">
                  <c:v>43101</c:v>
                </c:pt>
                <c:pt idx="6">
                  <c:v>43132</c:v>
                </c:pt>
                <c:pt idx="7">
                  <c:v>43160</c:v>
                </c:pt>
                <c:pt idx="8">
                  <c:v>43191</c:v>
                </c:pt>
                <c:pt idx="9">
                  <c:v>43221</c:v>
                </c:pt>
                <c:pt idx="10">
                  <c:v>43252</c:v>
                </c:pt>
                <c:pt idx="11">
                  <c:v>43282</c:v>
                </c:pt>
                <c:pt idx="12">
                  <c:v>43313</c:v>
                </c:pt>
                <c:pt idx="13">
                  <c:v>43344</c:v>
                </c:pt>
                <c:pt idx="14">
                  <c:v>43374</c:v>
                </c:pt>
                <c:pt idx="15">
                  <c:v>43405</c:v>
                </c:pt>
                <c:pt idx="16">
                  <c:v>43435</c:v>
                </c:pt>
                <c:pt idx="17">
                  <c:v>43466</c:v>
                </c:pt>
                <c:pt idx="18">
                  <c:v>43497</c:v>
                </c:pt>
                <c:pt idx="19">
                  <c:v>43525</c:v>
                </c:pt>
                <c:pt idx="20">
                  <c:v>43556</c:v>
                </c:pt>
                <c:pt idx="21">
                  <c:v>43586</c:v>
                </c:pt>
                <c:pt idx="22">
                  <c:v>43617</c:v>
                </c:pt>
                <c:pt idx="23">
                  <c:v>43647</c:v>
                </c:pt>
                <c:pt idx="24">
                  <c:v>43696</c:v>
                </c:pt>
                <c:pt idx="25">
                  <c:v>43709</c:v>
                </c:pt>
                <c:pt idx="26">
                  <c:v>43757</c:v>
                </c:pt>
                <c:pt idx="27">
                  <c:v>43770</c:v>
                </c:pt>
                <c:pt idx="28">
                  <c:v>43800</c:v>
                </c:pt>
                <c:pt idx="29">
                  <c:v>43831</c:v>
                </c:pt>
                <c:pt idx="30">
                  <c:v>43862</c:v>
                </c:pt>
                <c:pt idx="31">
                  <c:v>43891</c:v>
                </c:pt>
                <c:pt idx="32">
                  <c:v>43922</c:v>
                </c:pt>
                <c:pt idx="33">
                  <c:v>43952</c:v>
                </c:pt>
                <c:pt idx="34">
                  <c:v>43983</c:v>
                </c:pt>
                <c:pt idx="35">
                  <c:v>44013</c:v>
                </c:pt>
                <c:pt idx="36">
                  <c:v>44044</c:v>
                </c:pt>
                <c:pt idx="37">
                  <c:v>44075</c:v>
                </c:pt>
                <c:pt idx="38">
                  <c:v>44105</c:v>
                </c:pt>
                <c:pt idx="39">
                  <c:v>44136</c:v>
                </c:pt>
                <c:pt idx="40">
                  <c:v>44166</c:v>
                </c:pt>
                <c:pt idx="41">
                  <c:v>44197</c:v>
                </c:pt>
                <c:pt idx="42">
                  <c:v>44228</c:v>
                </c:pt>
                <c:pt idx="43">
                  <c:v>44256</c:v>
                </c:pt>
                <c:pt idx="44">
                  <c:v>44287</c:v>
                </c:pt>
                <c:pt idx="45">
                  <c:v>44317</c:v>
                </c:pt>
                <c:pt idx="46">
                  <c:v>44348</c:v>
                </c:pt>
                <c:pt idx="47">
                  <c:v>44378</c:v>
                </c:pt>
                <c:pt idx="48">
                  <c:v>44409</c:v>
                </c:pt>
                <c:pt idx="49">
                  <c:v>44440</c:v>
                </c:pt>
                <c:pt idx="50">
                  <c:v>44470</c:v>
                </c:pt>
                <c:pt idx="51">
                  <c:v>44501</c:v>
                </c:pt>
                <c:pt idx="52">
                  <c:v>44531</c:v>
                </c:pt>
                <c:pt idx="53">
                  <c:v>44562</c:v>
                </c:pt>
                <c:pt idx="54">
                  <c:v>44593</c:v>
                </c:pt>
                <c:pt idx="55">
                  <c:v>44621</c:v>
                </c:pt>
                <c:pt idx="56">
                  <c:v>44652</c:v>
                </c:pt>
                <c:pt idx="57">
                  <c:v>44682</c:v>
                </c:pt>
                <c:pt idx="58">
                  <c:v>44713</c:v>
                </c:pt>
                <c:pt idx="59">
                  <c:v>44743</c:v>
                </c:pt>
                <c:pt idx="60">
                  <c:v>44774</c:v>
                </c:pt>
                <c:pt idx="61">
                  <c:v>44805</c:v>
                </c:pt>
                <c:pt idx="62">
                  <c:v>44835</c:v>
                </c:pt>
                <c:pt idx="63">
                  <c:v>44866</c:v>
                </c:pt>
                <c:pt idx="64">
                  <c:v>44896</c:v>
                </c:pt>
                <c:pt idx="65">
                  <c:v>44927</c:v>
                </c:pt>
                <c:pt idx="66">
                  <c:v>44958</c:v>
                </c:pt>
                <c:pt idx="67">
                  <c:v>44986</c:v>
                </c:pt>
                <c:pt idx="68">
                  <c:v>45017</c:v>
                </c:pt>
                <c:pt idx="69">
                  <c:v>45047</c:v>
                </c:pt>
                <c:pt idx="70">
                  <c:v>45078</c:v>
                </c:pt>
                <c:pt idx="71">
                  <c:v>45108</c:v>
                </c:pt>
                <c:pt idx="72">
                  <c:v>45139</c:v>
                </c:pt>
                <c:pt idx="73">
                  <c:v>45170</c:v>
                </c:pt>
                <c:pt idx="74">
                  <c:v>45200</c:v>
                </c:pt>
                <c:pt idx="75">
                  <c:v>45231</c:v>
                </c:pt>
                <c:pt idx="76">
                  <c:v>45261</c:v>
                </c:pt>
                <c:pt idx="77">
                  <c:v>45292</c:v>
                </c:pt>
                <c:pt idx="78">
                  <c:v>45323</c:v>
                </c:pt>
                <c:pt idx="79">
                  <c:v>45352</c:v>
                </c:pt>
                <c:pt idx="80">
                  <c:v>45383</c:v>
                </c:pt>
                <c:pt idx="81">
                  <c:v>45413</c:v>
                </c:pt>
                <c:pt idx="82">
                  <c:v>45444</c:v>
                </c:pt>
                <c:pt idx="83">
                  <c:v>45474</c:v>
                </c:pt>
                <c:pt idx="84">
                  <c:v>45505</c:v>
                </c:pt>
                <c:pt idx="85">
                  <c:v>45536</c:v>
                </c:pt>
                <c:pt idx="86">
                  <c:v>45566</c:v>
                </c:pt>
                <c:pt idx="87">
                  <c:v>45597</c:v>
                </c:pt>
                <c:pt idx="88">
                  <c:v>45627</c:v>
                </c:pt>
                <c:pt idx="89">
                  <c:v>45658</c:v>
                </c:pt>
                <c:pt idx="90">
                  <c:v>45689</c:v>
                </c:pt>
                <c:pt idx="91">
                  <c:v>45717</c:v>
                </c:pt>
                <c:pt idx="92">
                  <c:v>45748</c:v>
                </c:pt>
                <c:pt idx="93">
                  <c:v>45778</c:v>
                </c:pt>
                <c:pt idx="94">
                  <c:v>45809</c:v>
                </c:pt>
                <c:pt idx="95">
                  <c:v>45839</c:v>
                </c:pt>
                <c:pt idx="96">
                  <c:v>45870</c:v>
                </c:pt>
              </c:numCache>
            </c:numRef>
          </c:cat>
          <c:val>
            <c:numRef>
              <c:f>'Dwellings Consented'!$BE$70:$BE$166</c:f>
              <c:numCache>
                <c:formatCode>0%</c:formatCode>
                <c:ptCount val="97"/>
                <c:pt idx="0">
                  <c:v>0.24227959084266926</c:v>
                </c:pt>
                <c:pt idx="1">
                  <c:v>0.25133275176892506</c:v>
                </c:pt>
                <c:pt idx="2">
                  <c:v>0.25198204221988729</c:v>
                </c:pt>
                <c:pt idx="3">
                  <c:v>0.26279004752585966</c:v>
                </c:pt>
                <c:pt idx="4">
                  <c:v>0.27716941198122758</c:v>
                </c:pt>
                <c:pt idx="5">
                  <c:v>0.27761220987988799</c:v>
                </c:pt>
                <c:pt idx="6">
                  <c:v>0.26520086862106407</c:v>
                </c:pt>
                <c:pt idx="7">
                  <c:v>0.26608291636883491</c:v>
                </c:pt>
                <c:pt idx="8">
                  <c:v>0.27311032762920284</c:v>
                </c:pt>
                <c:pt idx="9">
                  <c:v>0.28450382923252404</c:v>
                </c:pt>
                <c:pt idx="10">
                  <c:v>0.27916565607567306</c:v>
                </c:pt>
                <c:pt idx="11">
                  <c:v>0.28065395095367845</c:v>
                </c:pt>
                <c:pt idx="12">
                  <c:v>0.2802685392391388</c:v>
                </c:pt>
                <c:pt idx="13">
                  <c:v>0.2712244109694863</c:v>
                </c:pt>
                <c:pt idx="14">
                  <c:v>0.27588316256308304</c:v>
                </c:pt>
                <c:pt idx="15">
                  <c:v>0.26585937500000001</c:v>
                </c:pt>
                <c:pt idx="16">
                  <c:v>0.27196392473954284</c:v>
                </c:pt>
                <c:pt idx="17">
                  <c:v>0.27124773960216997</c:v>
                </c:pt>
                <c:pt idx="18">
                  <c:v>0.27753303964757708</c:v>
                </c:pt>
                <c:pt idx="19">
                  <c:v>0.27360530488683871</c:v>
                </c:pt>
                <c:pt idx="20">
                  <c:v>0.266031699869129</c:v>
                </c:pt>
                <c:pt idx="21">
                  <c:v>0.26647936027663716</c:v>
                </c:pt>
                <c:pt idx="22">
                  <c:v>0.27273375142531359</c:v>
                </c:pt>
                <c:pt idx="23">
                  <c:v>0.28427929193593704</c:v>
                </c:pt>
                <c:pt idx="24">
                  <c:v>0.28149180899268039</c:v>
                </c:pt>
                <c:pt idx="25">
                  <c:v>0.28221948886155529</c:v>
                </c:pt>
                <c:pt idx="26">
                  <c:v>0.28361710685078428</c:v>
                </c:pt>
                <c:pt idx="27">
                  <c:v>0.27922776806134803</c:v>
                </c:pt>
                <c:pt idx="28">
                  <c:v>0.28005807047644188</c:v>
                </c:pt>
                <c:pt idx="29">
                  <c:v>0.27891292735042733</c:v>
                </c:pt>
                <c:pt idx="30">
                  <c:v>0.27810690723037568</c:v>
                </c:pt>
                <c:pt idx="31">
                  <c:v>0.28181087597106885</c:v>
                </c:pt>
                <c:pt idx="32">
                  <c:v>0.27772139909343074</c:v>
                </c:pt>
                <c:pt idx="33">
                  <c:v>0.28065695949209857</c:v>
                </c:pt>
                <c:pt idx="34">
                  <c:v>0.27561239680606309</c:v>
                </c:pt>
                <c:pt idx="35">
                  <c:v>0.26072651581279793</c:v>
                </c:pt>
                <c:pt idx="36">
                  <c:v>0.25058815621429054</c:v>
                </c:pt>
                <c:pt idx="37">
                  <c:v>0.2574347039048358</c:v>
                </c:pt>
                <c:pt idx="38">
                  <c:v>0.25800893426930438</c:v>
                </c:pt>
                <c:pt idx="39">
                  <c:v>0.25709023941068138</c:v>
                </c:pt>
                <c:pt idx="40">
                  <c:v>0.25112592325707078</c:v>
                </c:pt>
                <c:pt idx="41">
                  <c:v>0.25939344358090338</c:v>
                </c:pt>
                <c:pt idx="42">
                  <c:v>0.256434308495046</c:v>
                </c:pt>
                <c:pt idx="43">
                  <c:v>0.25360164646695632</c:v>
                </c:pt>
                <c:pt idx="44">
                  <c:v>0.26071448169895189</c:v>
                </c:pt>
                <c:pt idx="45">
                  <c:v>0.25290885585003231</c:v>
                </c:pt>
                <c:pt idx="46">
                  <c:v>0.25179931704754399</c:v>
                </c:pt>
                <c:pt idx="47">
                  <c:v>0.24226131440204626</c:v>
                </c:pt>
                <c:pt idx="48">
                  <c:v>0.2508530710558009</c:v>
                </c:pt>
                <c:pt idx="49">
                  <c:v>0.24742268041237114</c:v>
                </c:pt>
                <c:pt idx="50">
                  <c:v>0.24518459069020868</c:v>
                </c:pt>
                <c:pt idx="51">
                  <c:v>0.24185635792778651</c:v>
                </c:pt>
                <c:pt idx="52">
                  <c:v>0.23620244532125287</c:v>
                </c:pt>
                <c:pt idx="53">
                  <c:v>0.23005757590669751</c:v>
                </c:pt>
                <c:pt idx="54">
                  <c:v>0.23155008178581737</c:v>
                </c:pt>
                <c:pt idx="55">
                  <c:v>0.2497089910136425</c:v>
                </c:pt>
                <c:pt idx="56">
                  <c:v>0.24455002794857461</c:v>
                </c:pt>
                <c:pt idx="57">
                  <c:v>0.24262264846919956</c:v>
                </c:pt>
                <c:pt idx="58">
                  <c:v>0.25230228145680039</c:v>
                </c:pt>
                <c:pt idx="59">
                  <c:v>0.25957779515246288</c:v>
                </c:pt>
                <c:pt idx="60">
                  <c:v>0.25355262544844615</c:v>
                </c:pt>
                <c:pt idx="61">
                  <c:v>0.26777348191949057</c:v>
                </c:pt>
                <c:pt idx="62">
                  <c:v>0.26962659380692167</c:v>
                </c:pt>
                <c:pt idx="63">
                  <c:v>0.27175263424285651</c:v>
                </c:pt>
                <c:pt idx="64">
                  <c:v>0.27853152434158018</c:v>
                </c:pt>
                <c:pt idx="65">
                  <c:v>0.27874119926286445</c:v>
                </c:pt>
                <c:pt idx="66">
                  <c:v>0.27658449858248041</c:v>
                </c:pt>
                <c:pt idx="67">
                  <c:v>0.26294801102796378</c:v>
                </c:pt>
                <c:pt idx="68">
                  <c:v>0.26576464127015825</c:v>
                </c:pt>
                <c:pt idx="69">
                  <c:v>0.27263421874200316</c:v>
                </c:pt>
                <c:pt idx="70">
                  <c:v>0.26497249148545976</c:v>
                </c:pt>
                <c:pt idx="71">
                  <c:v>0.26900709598250011</c:v>
                </c:pt>
                <c:pt idx="72">
                  <c:v>0.27284341498639114</c:v>
                </c:pt>
                <c:pt idx="73">
                  <c:v>0.25780197903858537</c:v>
                </c:pt>
                <c:pt idx="74">
                  <c:v>0.25814385985961963</c:v>
                </c:pt>
                <c:pt idx="75">
                  <c:v>0.25459929435483869</c:v>
                </c:pt>
                <c:pt idx="76">
                  <c:v>0.25225981404958675</c:v>
                </c:pt>
                <c:pt idx="77">
                  <c:v>0.25560128029263834</c:v>
                </c:pt>
                <c:pt idx="78">
                  <c:v>0.25278615445129149</c:v>
                </c:pt>
                <c:pt idx="79">
                  <c:v>0.24498265188108034</c:v>
                </c:pt>
                <c:pt idx="80">
                  <c:v>0.24232081911262798</c:v>
                </c:pt>
                <c:pt idx="81">
                  <c:v>0.23481501932633905</c:v>
                </c:pt>
                <c:pt idx="82">
                  <c:v>0.23284012991699748</c:v>
                </c:pt>
                <c:pt idx="83">
                  <c:v>0.22134387351778656</c:v>
                </c:pt>
                <c:pt idx="84">
                  <c:v>0.22032295606633692</c:v>
                </c:pt>
                <c:pt idx="85">
                  <c:v>0.21735040879820564</c:v>
                </c:pt>
                <c:pt idx="86">
                  <c:v>0.2130130563370122</c:v>
                </c:pt>
                <c:pt idx="87">
                  <c:v>0.21186623516720604</c:v>
                </c:pt>
                <c:pt idx="88">
                  <c:v>0.22663031781332951</c:v>
                </c:pt>
                <c:pt idx="89">
                  <c:v>0.21815961497018893</c:v>
                </c:pt>
                <c:pt idx="90">
                  <c:v>0.22827270747113917</c:v>
                </c:pt>
                <c:pt idx="91">
                  <c:v>0.23830877642536835</c:v>
                </c:pt>
                <c:pt idx="92">
                  <c:v>0.2390893220832121</c:v>
                </c:pt>
                <c:pt idx="93">
                  <c:v>0.24884593190998269</c:v>
                </c:pt>
                <c:pt idx="94">
                  <c:v>0.25085694298705841</c:v>
                </c:pt>
                <c:pt idx="95">
                  <c:v>0.25162054784972471</c:v>
                </c:pt>
                <c:pt idx="96">
                  <c:v>0.26760952052431874</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CCCs'!$A$117:$A$153</c:f>
              <c:numCache>
                <c:formatCode>mmm\-yy</c:formatCode>
                <c:ptCount val="37"/>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pt idx="36">
                  <c:v>45870</c:v>
                </c:pt>
              </c:numCache>
            </c:numRef>
          </c:cat>
          <c:val>
            <c:numRef>
              <c:f>'Dwellings with CCCs'!$B$117:$B$153</c:f>
              <c:numCache>
                <c:formatCode>General</c:formatCode>
                <c:ptCount val="37"/>
                <c:pt idx="0">
                  <c:v>1320</c:v>
                </c:pt>
                <c:pt idx="1">
                  <c:v>1034</c:v>
                </c:pt>
                <c:pt idx="2">
                  <c:v>1160</c:v>
                </c:pt>
                <c:pt idx="3">
                  <c:v>1481</c:v>
                </c:pt>
                <c:pt idx="4">
                  <c:v>1226</c:v>
                </c:pt>
                <c:pt idx="5">
                  <c:v>845</c:v>
                </c:pt>
                <c:pt idx="6">
                  <c:v>1164</c:v>
                </c:pt>
                <c:pt idx="7">
                  <c:v>1482</c:v>
                </c:pt>
                <c:pt idx="8">
                  <c:v>1189</c:v>
                </c:pt>
                <c:pt idx="9">
                  <c:v>1499</c:v>
                </c:pt>
                <c:pt idx="10">
                  <c:v>1742</c:v>
                </c:pt>
                <c:pt idx="11">
                  <c:v>1557</c:v>
                </c:pt>
                <c:pt idx="12">
                  <c:v>1497</c:v>
                </c:pt>
                <c:pt idx="13">
                  <c:v>1927</c:v>
                </c:pt>
                <c:pt idx="14">
                  <c:v>1949</c:v>
                </c:pt>
                <c:pt idx="15">
                  <c:v>1925</c:v>
                </c:pt>
                <c:pt idx="16">
                  <c:v>1327</c:v>
                </c:pt>
                <c:pt idx="17">
                  <c:v>965</c:v>
                </c:pt>
                <c:pt idx="18">
                  <c:v>1583</c:v>
                </c:pt>
                <c:pt idx="19">
                  <c:v>1728</c:v>
                </c:pt>
                <c:pt idx="20">
                  <c:v>1677</c:v>
                </c:pt>
                <c:pt idx="21">
                  <c:v>1683</c:v>
                </c:pt>
                <c:pt idx="22">
                  <c:v>1322</c:v>
                </c:pt>
                <c:pt idx="23">
                  <c:v>1614</c:v>
                </c:pt>
                <c:pt idx="24">
                  <c:v>1186</c:v>
                </c:pt>
                <c:pt idx="25">
                  <c:v>1451</c:v>
                </c:pt>
                <c:pt idx="26">
                  <c:v>1497</c:v>
                </c:pt>
                <c:pt idx="27">
                  <c:v>1444</c:v>
                </c:pt>
                <c:pt idx="28">
                  <c:v>1019</c:v>
                </c:pt>
                <c:pt idx="29">
                  <c:v>1291</c:v>
                </c:pt>
                <c:pt idx="30">
                  <c:v>899</c:v>
                </c:pt>
                <c:pt idx="31">
                  <c:v>1255</c:v>
                </c:pt>
                <c:pt idx="32">
                  <c:v>1256</c:v>
                </c:pt>
                <c:pt idx="33">
                  <c:v>1316</c:v>
                </c:pt>
                <c:pt idx="34">
                  <c:v>1208</c:v>
                </c:pt>
                <c:pt idx="35">
                  <c:v>1539</c:v>
                </c:pt>
                <c:pt idx="36">
                  <c:v>1168</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CCCs'!$A$129:$A$153</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with CCCs'!$F$129:$F$153</c:f>
              <c:numCache>
                <c:formatCode>General</c:formatCode>
                <c:ptCount val="25"/>
                <c:pt idx="0">
                  <c:v>1085</c:v>
                </c:pt>
                <c:pt idx="1">
                  <c:v>1412</c:v>
                </c:pt>
                <c:pt idx="2">
                  <c:v>1434</c:v>
                </c:pt>
                <c:pt idx="3">
                  <c:v>1409</c:v>
                </c:pt>
                <c:pt idx="4">
                  <c:v>977</c:v>
                </c:pt>
                <c:pt idx="5">
                  <c:v>713</c:v>
                </c:pt>
                <c:pt idx="6">
                  <c:v>991</c:v>
                </c:pt>
                <c:pt idx="7">
                  <c:v>1104</c:v>
                </c:pt>
                <c:pt idx="8">
                  <c:v>1093</c:v>
                </c:pt>
                <c:pt idx="9">
                  <c:v>1222</c:v>
                </c:pt>
                <c:pt idx="10">
                  <c:v>927</c:v>
                </c:pt>
                <c:pt idx="11">
                  <c:v>941</c:v>
                </c:pt>
                <c:pt idx="12">
                  <c:v>739</c:v>
                </c:pt>
                <c:pt idx="13">
                  <c:v>943</c:v>
                </c:pt>
                <c:pt idx="14">
                  <c:v>972</c:v>
                </c:pt>
                <c:pt idx="15">
                  <c:v>946</c:v>
                </c:pt>
                <c:pt idx="16">
                  <c:v>774</c:v>
                </c:pt>
                <c:pt idx="17">
                  <c:v>696</c:v>
                </c:pt>
                <c:pt idx="18">
                  <c:v>545</c:v>
                </c:pt>
                <c:pt idx="19">
                  <c:v>774</c:v>
                </c:pt>
                <c:pt idx="20">
                  <c:v>771</c:v>
                </c:pt>
                <c:pt idx="21">
                  <c:v>780</c:v>
                </c:pt>
                <c:pt idx="22">
                  <c:v>785</c:v>
                </c:pt>
                <c:pt idx="23">
                  <c:v>1066</c:v>
                </c:pt>
                <c:pt idx="24">
                  <c:v>809</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CCCs'!$A$129:$A$153</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with CCCs'!$G$129:$G$153</c:f>
              <c:numCache>
                <c:formatCode>General</c:formatCode>
                <c:ptCount val="25"/>
                <c:pt idx="0">
                  <c:v>383</c:v>
                </c:pt>
                <c:pt idx="1">
                  <c:v>479</c:v>
                </c:pt>
                <c:pt idx="2">
                  <c:v>491</c:v>
                </c:pt>
                <c:pt idx="3">
                  <c:v>492</c:v>
                </c:pt>
                <c:pt idx="4">
                  <c:v>320</c:v>
                </c:pt>
                <c:pt idx="5">
                  <c:v>240</c:v>
                </c:pt>
                <c:pt idx="6">
                  <c:v>562</c:v>
                </c:pt>
                <c:pt idx="7">
                  <c:v>560</c:v>
                </c:pt>
                <c:pt idx="8">
                  <c:v>545</c:v>
                </c:pt>
                <c:pt idx="9">
                  <c:v>349</c:v>
                </c:pt>
                <c:pt idx="10">
                  <c:v>326</c:v>
                </c:pt>
                <c:pt idx="11">
                  <c:v>575</c:v>
                </c:pt>
                <c:pt idx="12">
                  <c:v>391</c:v>
                </c:pt>
                <c:pt idx="13">
                  <c:v>479</c:v>
                </c:pt>
                <c:pt idx="14">
                  <c:v>489</c:v>
                </c:pt>
                <c:pt idx="15">
                  <c:v>325</c:v>
                </c:pt>
                <c:pt idx="16">
                  <c:v>216</c:v>
                </c:pt>
                <c:pt idx="17">
                  <c:v>539</c:v>
                </c:pt>
                <c:pt idx="18">
                  <c:v>281</c:v>
                </c:pt>
                <c:pt idx="19">
                  <c:v>461</c:v>
                </c:pt>
                <c:pt idx="20">
                  <c:v>448</c:v>
                </c:pt>
                <c:pt idx="21">
                  <c:v>460</c:v>
                </c:pt>
                <c:pt idx="22">
                  <c:v>323</c:v>
                </c:pt>
                <c:pt idx="23">
                  <c:v>391</c:v>
                </c:pt>
                <c:pt idx="24">
                  <c:v>334</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7"/>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A96-4E7A-84EE-2162F9EFD987}"/>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CCCs'!$A$129:$A$153</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'Dwellings with CCCs'!$H$129:$H$153</c:f>
              <c:numCache>
                <c:formatCode>General</c:formatCode>
                <c:ptCount val="25"/>
                <c:pt idx="0">
                  <c:v>29</c:v>
                </c:pt>
                <c:pt idx="1">
                  <c:v>36</c:v>
                </c:pt>
                <c:pt idx="2">
                  <c:v>24</c:v>
                </c:pt>
                <c:pt idx="3">
                  <c:v>24</c:v>
                </c:pt>
                <c:pt idx="4">
                  <c:v>30</c:v>
                </c:pt>
                <c:pt idx="5">
                  <c:v>12</c:v>
                </c:pt>
                <c:pt idx="6">
                  <c:v>30</c:v>
                </c:pt>
                <c:pt idx="7">
                  <c:v>64</c:v>
                </c:pt>
                <c:pt idx="8">
                  <c:v>17</c:v>
                </c:pt>
                <c:pt idx="9">
                  <c:v>77</c:v>
                </c:pt>
                <c:pt idx="10">
                  <c:v>69</c:v>
                </c:pt>
                <c:pt idx="11">
                  <c:v>97</c:v>
                </c:pt>
                <c:pt idx="12">
                  <c:v>56</c:v>
                </c:pt>
                <c:pt idx="13">
                  <c:v>29</c:v>
                </c:pt>
                <c:pt idx="14">
                  <c:v>36</c:v>
                </c:pt>
                <c:pt idx="15">
                  <c:v>173</c:v>
                </c:pt>
                <c:pt idx="16">
                  <c:v>29</c:v>
                </c:pt>
                <c:pt idx="17">
                  <c:v>56</c:v>
                </c:pt>
                <c:pt idx="18">
                  <c:v>73</c:v>
                </c:pt>
                <c:pt idx="19">
                  <c:v>20</c:v>
                </c:pt>
                <c:pt idx="20">
                  <c:v>37</c:v>
                </c:pt>
                <c:pt idx="21">
                  <c:v>76</c:v>
                </c:pt>
                <c:pt idx="22">
                  <c:v>100</c:v>
                </c:pt>
                <c:pt idx="23">
                  <c:v>82</c:v>
                </c:pt>
                <c:pt idx="24">
                  <c:v>25</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Created'!$A$122:$A$146</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'Residential Parcels Created'!$B$122:$B$146</c:f>
              <c:numCache>
                <c:formatCode>General</c:formatCode>
                <c:ptCount val="25"/>
                <c:pt idx="0">
                  <c:v>1647</c:v>
                </c:pt>
                <c:pt idx="1">
                  <c:v>1744</c:v>
                </c:pt>
                <c:pt idx="2">
                  <c:v>1375</c:v>
                </c:pt>
                <c:pt idx="3">
                  <c:v>1398</c:v>
                </c:pt>
                <c:pt idx="4">
                  <c:v>862</c:v>
                </c:pt>
                <c:pt idx="5">
                  <c:v>1123</c:v>
                </c:pt>
                <c:pt idx="6">
                  <c:v>1391</c:v>
                </c:pt>
                <c:pt idx="7">
                  <c:v>863</c:v>
                </c:pt>
                <c:pt idx="8">
                  <c:v>1787</c:v>
                </c:pt>
                <c:pt idx="9">
                  <c:v>1328</c:v>
                </c:pt>
                <c:pt idx="10">
                  <c:v>1125</c:v>
                </c:pt>
                <c:pt idx="11">
                  <c:v>1551</c:v>
                </c:pt>
                <c:pt idx="12">
                  <c:v>1445</c:v>
                </c:pt>
                <c:pt idx="13">
                  <c:v>1129</c:v>
                </c:pt>
                <c:pt idx="14">
                  <c:v>1708</c:v>
                </c:pt>
                <c:pt idx="15">
                  <c:v>609</c:v>
                </c:pt>
                <c:pt idx="16">
                  <c:v>872</c:v>
                </c:pt>
                <c:pt idx="17">
                  <c:v>1001</c:v>
                </c:pt>
                <c:pt idx="18">
                  <c:v>1652</c:v>
                </c:pt>
                <c:pt idx="19">
                  <c:v>507</c:v>
                </c:pt>
                <c:pt idx="20">
                  <c:v>1449</c:v>
                </c:pt>
                <c:pt idx="21">
                  <c:v>1215</c:v>
                </c:pt>
                <c:pt idx="22">
                  <c:v>1236</c:v>
                </c:pt>
                <c:pt idx="23">
                  <c:v>1353</c:v>
                </c:pt>
                <c:pt idx="24">
                  <c:v>1243</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128</xdr:row>
      <xdr:rowOff>118891</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74082</xdr:colOff>
      <xdr:row>103</xdr:row>
      <xdr:rowOff>24190</xdr:rowOff>
    </xdr:from>
    <xdr:to>
      <xdr:col>19</xdr:col>
      <xdr:colOff>59872</xdr:colOff>
      <xdr:row>125</xdr:row>
      <xdr:rowOff>130023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277890</xdr:colOff>
      <xdr:row>127</xdr:row>
      <xdr:rowOff>157540</xdr:rowOff>
    </xdr:from>
    <xdr:to>
      <xdr:col>19</xdr:col>
      <xdr:colOff>258838</xdr:colOff>
      <xdr:row>148</xdr:row>
      <xdr:rowOff>83155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66675</xdr:colOff>
      <xdr:row>97</xdr:row>
      <xdr:rowOff>152400</xdr:rowOff>
    </xdr:from>
    <xdr:to>
      <xdr:col>28</xdr:col>
      <xdr:colOff>546332</xdr:colOff>
      <xdr:row>118</xdr:row>
      <xdr:rowOff>94414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57150</xdr:colOff>
      <xdr:row>76</xdr:row>
      <xdr:rowOff>66675</xdr:rowOff>
    </xdr:from>
    <xdr:to>
      <xdr:col>29</xdr:col>
      <xdr:colOff>127000</xdr:colOff>
      <xdr:row>97</xdr:row>
      <xdr:rowOff>58607</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9</xdr:col>
      <xdr:colOff>28574</xdr:colOff>
      <xdr:row>381</xdr:row>
      <xdr:rowOff>0</xdr:rowOff>
    </xdr:from>
    <xdr:to>
      <xdr:col>18</xdr:col>
      <xdr:colOff>501650</xdr:colOff>
      <xdr:row>403</xdr:row>
      <xdr:rowOff>92075</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83</xdr:row>
      <xdr:rowOff>133350</xdr:rowOff>
    </xdr:from>
    <xdr:to>
      <xdr:col>20</xdr:col>
      <xdr:colOff>31749</xdr:colOff>
      <xdr:row>108</xdr:row>
      <xdr:rowOff>82550</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66675</xdr:colOff>
      <xdr:row>54</xdr:row>
      <xdr:rowOff>85725</xdr:rowOff>
    </xdr:from>
    <xdr:to>
      <xdr:col>20</xdr:col>
      <xdr:colOff>9525</xdr:colOff>
      <xdr:row>83</xdr:row>
      <xdr:rowOff>14287</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45951</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66"/>
  <sheetViews>
    <sheetView zoomScaleNormal="100" workbookViewId="0">
      <pane xSplit="1" ySplit="2" topLeftCell="B137" activePane="bottomRight" state="frozen"/>
      <selection pane="topRight" activeCell="B1" sqref="B1"/>
      <selection pane="bottomLeft" activeCell="A3" sqref="A3"/>
      <selection pane="bottomRight" activeCell="A166" sqref="A166"/>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86" t="s">
        <v>11</v>
      </c>
      <c r="C1" s="186"/>
      <c r="D1" s="186"/>
      <c r="E1" s="186"/>
      <c r="F1" s="186"/>
      <c r="G1" s="186"/>
      <c r="H1" s="187"/>
      <c r="I1" s="188" t="s">
        <v>15</v>
      </c>
      <c r="J1" s="186"/>
      <c r="K1" s="186"/>
      <c r="L1" s="186"/>
      <c r="M1" s="186"/>
      <c r="N1" s="187"/>
      <c r="O1" s="188" t="s">
        <v>12</v>
      </c>
      <c r="P1" s="186"/>
      <c r="Q1" s="186"/>
      <c r="R1" s="187"/>
      <c r="S1" s="189" t="s">
        <v>139</v>
      </c>
      <c r="T1" s="190"/>
      <c r="U1" s="190"/>
      <c r="V1" s="190"/>
      <c r="W1" s="200"/>
      <c r="X1" s="189" t="s">
        <v>140</v>
      </c>
      <c r="Y1" s="190"/>
      <c r="Z1" s="190"/>
      <c r="AA1" s="190"/>
      <c r="AB1" s="200"/>
      <c r="AC1" s="189" t="s">
        <v>43</v>
      </c>
      <c r="AD1" s="190"/>
      <c r="AE1" s="190"/>
      <c r="AF1" s="190"/>
      <c r="AG1" s="190"/>
      <c r="AH1" s="191"/>
      <c r="AI1" s="192" t="s">
        <v>128</v>
      </c>
      <c r="AJ1" s="193"/>
      <c r="AK1" s="193"/>
      <c r="AL1" s="193"/>
      <c r="AM1" s="193"/>
      <c r="AN1" s="193"/>
      <c r="AO1" s="193"/>
      <c r="AP1" s="193"/>
      <c r="AQ1" s="193"/>
      <c r="AR1" s="193"/>
      <c r="AS1" s="193"/>
      <c r="AT1" s="194"/>
      <c r="AU1" s="197" t="s">
        <v>127</v>
      </c>
      <c r="AV1" s="198"/>
      <c r="AW1" s="198"/>
      <c r="AX1" s="198"/>
      <c r="AY1" s="198"/>
      <c r="AZ1" s="198"/>
      <c r="BA1" s="198"/>
      <c r="BB1" s="198"/>
      <c r="BC1" s="198"/>
      <c r="BD1" s="198"/>
      <c r="BE1" s="199"/>
      <c r="BF1" s="195" t="s">
        <v>129</v>
      </c>
      <c r="BG1" s="196"/>
      <c r="BH1" s="196"/>
      <c r="BI1" s="196"/>
      <c r="BJ1" s="196"/>
      <c r="BK1" s="196"/>
      <c r="BL1" s="196"/>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201" t="s">
        <v>145</v>
      </c>
      <c r="BP143" s="201"/>
      <c r="BQ143" s="201"/>
      <c r="BR143" s="201"/>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201"/>
      <c r="BP144" s="201"/>
      <c r="BQ144" s="201"/>
      <c r="BR144" s="201"/>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201"/>
      <c r="BP145" s="201"/>
      <c r="BQ145" s="201"/>
      <c r="BR145" s="201"/>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201"/>
      <c r="BP146" s="201"/>
      <c r="BQ146" s="201"/>
      <c r="BR146" s="201"/>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201"/>
      <c r="BP147" s="201"/>
      <c r="BQ147" s="201"/>
      <c r="BR147" s="201"/>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201"/>
      <c r="BP148" s="201"/>
      <c r="BQ148" s="201"/>
      <c r="BR148" s="201"/>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201"/>
      <c r="BP149" s="201"/>
      <c r="BQ149" s="201"/>
      <c r="BR149" s="201"/>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C162/$F162</f>
        <v>2.4464831804281346E-2</v>
      </c>
      <c r="Q162" s="15">
        <f t="shared" si="1066"/>
        <v>0.63608562691131498</v>
      </c>
      <c r="R162" s="27">
        <f>E162/$F162</f>
        <v>0</v>
      </c>
      <c r="S162" s="18">
        <v>0</v>
      </c>
      <c r="T162" s="21">
        <v>0</v>
      </c>
      <c r="U162" s="14">
        <v>23</v>
      </c>
      <c r="V162" s="25">
        <v>0</v>
      </c>
      <c r="W162" s="31">
        <f t="shared" ref="W162" si="1104">SUM(S162:V162)</f>
        <v>23</v>
      </c>
      <c r="X162" s="18">
        <v>0</v>
      </c>
      <c r="Y162" s="21">
        <v>0</v>
      </c>
      <c r="Z162" s="14">
        <v>5</v>
      </c>
      <c r="AA162" s="25">
        <v>0</v>
      </c>
      <c r="AB162" s="31">
        <f t="shared" ref="AB162" si="1105">SUM(X162:AA162)</f>
        <v>5</v>
      </c>
      <c r="AC162" s="18">
        <f t="shared" si="1070"/>
        <v>0</v>
      </c>
      <c r="AD162" s="21">
        <f t="shared" ref="AD162" si="1106">T162+Y162</f>
        <v>0</v>
      </c>
      <c r="AE162" s="14">
        <f t="shared" si="1039"/>
        <v>28</v>
      </c>
      <c r="AF162" s="25">
        <f t="shared" ref="AF162" si="1107">V162+AA162</f>
        <v>0</v>
      </c>
      <c r="AG162" s="29">
        <f>W162+AB162</f>
        <v>28</v>
      </c>
      <c r="AH162" s="57">
        <f t="shared" si="1074"/>
        <v>2.8542303771661569E-2</v>
      </c>
      <c r="AI162" s="37">
        <v>816</v>
      </c>
      <c r="AJ162" s="38">
        <f t="shared" ref="AJ162" si="1108">AI162/(AI162+AO162)</f>
        <v>0.83180428134556572</v>
      </c>
      <c r="AK162" s="39">
        <f t="shared" si="1076"/>
        <v>94</v>
      </c>
      <c r="AL162" s="40">
        <f t="shared" ref="AL162" si="1109">AK162/(AI162+AO162)</f>
        <v>9.5820591233435268E-2</v>
      </c>
      <c r="AM162" s="41">
        <v>71</v>
      </c>
      <c r="AN162" s="42">
        <f t="shared" ref="AN162" si="1110">AM162/(AQ162+AM162)</f>
        <v>7.2375127420998983E-2</v>
      </c>
      <c r="AO162" s="32">
        <v>165</v>
      </c>
      <c r="AP162" s="46">
        <f t="shared" ref="AP162" si="1111">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2">SUM(AV151:AV162)</f>
        <v>1265</v>
      </c>
      <c r="BC162" s="53">
        <f t="shared" si="1112"/>
        <v>1740</v>
      </c>
      <c r="BD162" s="33">
        <f t="shared" si="1112"/>
        <v>3287</v>
      </c>
      <c r="BE162" s="61">
        <f>BD162/(SUM(AX151:AX162)+SUM(AY151:AY162))</f>
        <v>0.2390893220832121</v>
      </c>
      <c r="BF162" s="25">
        <v>93</v>
      </c>
      <c r="BG162" s="25">
        <v>45</v>
      </c>
      <c r="BH162" s="25">
        <v>1</v>
      </c>
      <c r="BI162" s="25">
        <v>6</v>
      </c>
      <c r="BJ162" s="25">
        <v>6</v>
      </c>
      <c r="BK162" s="171">
        <v>108</v>
      </c>
      <c r="BL162" s="172">
        <f>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3">SUM(G152:G163)</f>
        <v>9415</v>
      </c>
      <c r="K163" s="33">
        <f t="shared" si="1113"/>
        <v>4449</v>
      </c>
      <c r="L163" s="35">
        <f t="shared" si="1103"/>
        <v>1155.3333333333333</v>
      </c>
      <c r="M163" s="35">
        <f t="shared" si="1103"/>
        <v>784.58333333333337</v>
      </c>
      <c r="N163" s="36">
        <f t="shared" si="1103"/>
        <v>370.75</v>
      </c>
      <c r="O163" s="20">
        <f t="shared" si="1064"/>
        <v>0.30603448275862066</v>
      </c>
      <c r="P163" s="23">
        <f>C163/$F163</f>
        <v>6.7528735632183909E-2</v>
      </c>
      <c r="Q163" s="15">
        <f t="shared" si="1066"/>
        <v>0.56465517241379315</v>
      </c>
      <c r="R163" s="27">
        <f>E163/$F163</f>
        <v>6.17816091954023E-2</v>
      </c>
      <c r="S163" s="18">
        <v>0</v>
      </c>
      <c r="T163" s="21">
        <v>0</v>
      </c>
      <c r="U163" s="14">
        <v>9</v>
      </c>
      <c r="V163" s="25">
        <v>0</v>
      </c>
      <c r="W163" s="31">
        <f t="shared" ref="W163" si="1114">SUM(S163:V163)</f>
        <v>9</v>
      </c>
      <c r="X163" s="18">
        <v>0</v>
      </c>
      <c r="Y163" s="21">
        <v>0</v>
      </c>
      <c r="Z163" s="14">
        <v>25</v>
      </c>
      <c r="AA163" s="25">
        <v>0</v>
      </c>
      <c r="AB163" s="31">
        <f t="shared" ref="AB163" si="1115">SUM(X163:AA163)</f>
        <v>25</v>
      </c>
      <c r="AC163" s="18">
        <f t="shared" si="1070"/>
        <v>0</v>
      </c>
      <c r="AD163" s="21">
        <f t="shared" ref="AD163" si="1116">T163+Y163</f>
        <v>0</v>
      </c>
      <c r="AE163" s="14">
        <f t="shared" si="1039"/>
        <v>34</v>
      </c>
      <c r="AF163" s="25">
        <f t="shared" ref="AF163" si="1117">V163+AA163</f>
        <v>0</v>
      </c>
      <c r="AG163" s="29">
        <f>W163+AB163</f>
        <v>34</v>
      </c>
      <c r="AH163" s="57">
        <f t="shared" si="1074"/>
        <v>2.442528735632184E-2</v>
      </c>
      <c r="AI163" s="37">
        <v>1063</v>
      </c>
      <c r="AJ163" s="38">
        <f t="shared" ref="AJ163" si="1118">AI163/(AI163+AO163)</f>
        <v>0.76364942528735635</v>
      </c>
      <c r="AK163" s="39">
        <f t="shared" si="1076"/>
        <v>249</v>
      </c>
      <c r="AL163" s="40">
        <f t="shared" ref="AL163" si="1119">AK163/(AI163+AO163)</f>
        <v>0.1788793103448276</v>
      </c>
      <c r="AM163" s="41">
        <v>80</v>
      </c>
      <c r="AN163" s="42">
        <f t="shared" ref="AN163" si="1120">AM163/(AQ163+AM163)</f>
        <v>5.7471264367816091E-2</v>
      </c>
      <c r="AO163" s="32">
        <v>329</v>
      </c>
      <c r="AP163" s="46">
        <f t="shared" ref="AP163" si="1121">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2"/>
        <v>1358</v>
      </c>
      <c r="BC163" s="53">
        <f t="shared" si="1112"/>
        <v>1807</v>
      </c>
      <c r="BD163" s="33">
        <f t="shared" si="1112"/>
        <v>3450</v>
      </c>
      <c r="BE163" s="61">
        <f>BD163/(SUM(AX152:AX163)+SUM(AY152:AY163))</f>
        <v>0.24884593190998269</v>
      </c>
      <c r="BF163" s="25">
        <v>176</v>
      </c>
      <c r="BG163" s="25">
        <v>74</v>
      </c>
      <c r="BH163" s="25">
        <v>63</v>
      </c>
      <c r="BI163" s="25">
        <v>75</v>
      </c>
      <c r="BJ163" s="25">
        <v>21</v>
      </c>
      <c r="BK163" s="171">
        <v>196</v>
      </c>
      <c r="BL163" s="172">
        <f>BK163/F163</f>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SUM(F153:F164)</f>
        <v>14295</v>
      </c>
      <c r="J164" s="33">
        <f t="shared" si="1113"/>
        <v>9783</v>
      </c>
      <c r="K164" s="33">
        <f t="shared" si="1113"/>
        <v>4512</v>
      </c>
      <c r="L164" s="35">
        <f t="shared" ref="L164" si="1122">I164/12</f>
        <v>1191.25</v>
      </c>
      <c r="M164" s="35">
        <f t="shared" ref="M164" si="1123">J164/12</f>
        <v>815.25</v>
      </c>
      <c r="N164" s="36">
        <f t="shared" ref="N164" si="1124">K164/12</f>
        <v>376</v>
      </c>
      <c r="O164" s="20">
        <f t="shared" si="1064"/>
        <v>0.29872340425531912</v>
      </c>
      <c r="P164" s="23">
        <f>C164/$F164</f>
        <v>8.7659574468085102E-2</v>
      </c>
      <c r="Q164" s="15">
        <f t="shared" si="1066"/>
        <v>0.60425531914893615</v>
      </c>
      <c r="R164" s="27">
        <f>E164/$F164</f>
        <v>9.3617021276595751E-3</v>
      </c>
      <c r="S164" s="18">
        <v>6</v>
      </c>
      <c r="T164" s="21">
        <v>0</v>
      </c>
      <c r="U164" s="14">
        <v>20</v>
      </c>
      <c r="V164" s="25">
        <v>0</v>
      </c>
      <c r="W164" s="31">
        <f t="shared" ref="W164" si="1125">SUM(S164:V164)</f>
        <v>26</v>
      </c>
      <c r="X164" s="18">
        <v>0</v>
      </c>
      <c r="Y164" s="21">
        <v>12</v>
      </c>
      <c r="Z164" s="14">
        <v>45</v>
      </c>
      <c r="AA164" s="25">
        <v>0</v>
      </c>
      <c r="AB164" s="31">
        <f t="shared" ref="AB164" si="1126">SUM(X164:AA164)</f>
        <v>57</v>
      </c>
      <c r="AC164" s="18">
        <f t="shared" si="1070"/>
        <v>6</v>
      </c>
      <c r="AD164" s="21">
        <f t="shared" ref="AD164:AE166" si="1127">T164+Y164</f>
        <v>12</v>
      </c>
      <c r="AE164" s="14">
        <f t="shared" si="1127"/>
        <v>65</v>
      </c>
      <c r="AF164" s="25">
        <f t="shared" ref="AF164" si="1128">V164+AA164</f>
        <v>0</v>
      </c>
      <c r="AG164" s="29">
        <f>W164+AB164</f>
        <v>83</v>
      </c>
      <c r="AH164" s="57">
        <f t="shared" si="1074"/>
        <v>7.0638297872340425E-2</v>
      </c>
      <c r="AI164" s="37">
        <v>936</v>
      </c>
      <c r="AJ164" s="38">
        <f t="shared" ref="AJ164" si="1129">AI164/(AI164+AO164)</f>
        <v>0.79659574468085104</v>
      </c>
      <c r="AK164" s="39">
        <f t="shared" si="1076"/>
        <v>178</v>
      </c>
      <c r="AL164" s="40">
        <f t="shared" ref="AL164" si="1130">AK164/(AI164+AO164)</f>
        <v>0.15148936170212765</v>
      </c>
      <c r="AM164" s="41">
        <v>61</v>
      </c>
      <c r="AN164" s="42">
        <f t="shared" ref="AN164" si="1131">AM164/(AQ164+AM164)</f>
        <v>5.1914893617021278E-2</v>
      </c>
      <c r="AO164" s="32">
        <v>239</v>
      </c>
      <c r="AP164" s="46">
        <f t="shared" ref="AP164" si="1132">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3">SUM(AV153:AV164)</f>
        <v>1394</v>
      </c>
      <c r="BC164" s="53">
        <f t="shared" si="1133"/>
        <v>1888</v>
      </c>
      <c r="BD164" s="33">
        <f t="shared" si="1133"/>
        <v>3586</v>
      </c>
      <c r="BE164" s="61">
        <f>BD164/(SUM(AX153:AX164)+SUM(AY153:AY164))</f>
        <v>0.25085694298705841</v>
      </c>
      <c r="BF164" s="25">
        <v>115</v>
      </c>
      <c r="BG164" s="25">
        <v>31</v>
      </c>
      <c r="BH164" s="25">
        <v>9</v>
      </c>
      <c r="BI164" s="25">
        <v>9</v>
      </c>
      <c r="BJ164" s="25">
        <v>11</v>
      </c>
      <c r="BK164" s="171">
        <v>126</v>
      </c>
      <c r="BL164" s="172">
        <f>BK164/F164</f>
        <v>0.10723404255319149</v>
      </c>
      <c r="BM164" s="171">
        <f>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SUM(F154:F165)</f>
        <v>14347</v>
      </c>
      <c r="J165" s="33">
        <f t="shared" si="1113"/>
        <v>9842</v>
      </c>
      <c r="K165" s="33">
        <f t="shared" si="1113"/>
        <v>4505</v>
      </c>
      <c r="L165" s="35">
        <f t="shared" ref="L165:N165" si="1134">I165/12</f>
        <v>1195.5833333333333</v>
      </c>
      <c r="M165" s="35">
        <f t="shared" si="1134"/>
        <v>820.16666666666663</v>
      </c>
      <c r="N165" s="36">
        <f t="shared" si="1134"/>
        <v>375.41666666666669</v>
      </c>
      <c r="O165" s="20">
        <f t="shared" si="1064"/>
        <v>0.3412816691505216</v>
      </c>
      <c r="P165" s="23">
        <f>C165/$F165</f>
        <v>4.5454545454545456E-2</v>
      </c>
      <c r="Q165" s="15">
        <f t="shared" si="1066"/>
        <v>0.59538002980625937</v>
      </c>
      <c r="R165" s="27">
        <f>E165/$F165</f>
        <v>1.7883755588673621E-2</v>
      </c>
      <c r="S165" s="18">
        <v>0</v>
      </c>
      <c r="T165" s="21">
        <v>0</v>
      </c>
      <c r="U165" s="14">
        <v>3</v>
      </c>
      <c r="V165" s="25">
        <v>0</v>
      </c>
      <c r="W165" s="31">
        <f t="shared" ref="W165" si="1135">SUM(S165:V165)</f>
        <v>3</v>
      </c>
      <c r="X165" s="18">
        <v>5</v>
      </c>
      <c r="Y165" s="21">
        <v>0</v>
      </c>
      <c r="Z165" s="14">
        <v>50</v>
      </c>
      <c r="AA165" s="25">
        <v>0</v>
      </c>
      <c r="AB165" s="31">
        <f t="shared" ref="AB165" si="1136">SUM(X165:AA165)</f>
        <v>55</v>
      </c>
      <c r="AC165" s="18">
        <f t="shared" si="1070"/>
        <v>5</v>
      </c>
      <c r="AD165" s="21">
        <f t="shared" si="1127"/>
        <v>0</v>
      </c>
      <c r="AE165" s="14">
        <f t="shared" si="1127"/>
        <v>53</v>
      </c>
      <c r="AF165" s="25">
        <f t="shared" ref="AF165" si="1137">V165+AA165</f>
        <v>0</v>
      </c>
      <c r="AG165" s="29">
        <f>W165+AB165</f>
        <v>58</v>
      </c>
      <c r="AH165" s="57">
        <f t="shared" si="1074"/>
        <v>4.3219076005961254E-2</v>
      </c>
      <c r="AI165" s="37">
        <v>1056</v>
      </c>
      <c r="AJ165" s="38">
        <f>AI165/(AI165+AO165)</f>
        <v>0.78688524590163933</v>
      </c>
      <c r="AK165" s="39">
        <f t="shared" si="1076"/>
        <v>190</v>
      </c>
      <c r="AL165" s="40">
        <f>AK165/(AI165+AO165)</f>
        <v>0.14157973174366617</v>
      </c>
      <c r="AM165" s="41">
        <v>96</v>
      </c>
      <c r="AN165" s="42">
        <f t="shared" ref="AN165" si="1138">AM165/(AQ165+AM165)</f>
        <v>7.1535022354694486E-2</v>
      </c>
      <c r="AO165" s="32">
        <v>286</v>
      </c>
      <c r="AP165" s="46">
        <f>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SUM(AU165:AW165)</f>
        <v>275</v>
      </c>
      <c r="AY165" s="16">
        <f t="shared" si="1082"/>
        <v>1067</v>
      </c>
      <c r="AZ165" s="17">
        <f t="shared" si="1083"/>
        <v>0.20491803278688525</v>
      </c>
      <c r="BA165" s="52">
        <f t="shared" si="1100"/>
        <v>298</v>
      </c>
      <c r="BB165" s="51">
        <f t="shared" si="1133"/>
        <v>1429</v>
      </c>
      <c r="BC165" s="53">
        <f t="shared" si="1133"/>
        <v>1883</v>
      </c>
      <c r="BD165" s="33">
        <f t="shared" si="1133"/>
        <v>3610</v>
      </c>
      <c r="BE165" s="61">
        <f>BD165/(SUM(AX154:AX165)+SUM(AY154:AY165))</f>
        <v>0.25162054784972471</v>
      </c>
      <c r="BF165" s="25">
        <v>128</v>
      </c>
      <c r="BG165" s="25">
        <v>93</v>
      </c>
      <c r="BH165" s="25">
        <v>30</v>
      </c>
      <c r="BI165" s="25">
        <v>20</v>
      </c>
      <c r="BJ165" s="25">
        <v>14</v>
      </c>
      <c r="BK165" s="171">
        <v>154</v>
      </c>
      <c r="BL165" s="172">
        <f>BK165/F165</f>
        <v>0.11475409836065574</v>
      </c>
      <c r="BM165" s="171">
        <f>SUM(BK154:BK165)</f>
        <v>1730</v>
      </c>
      <c r="BN165" s="172">
        <f t="shared" si="1088"/>
        <v>0.12058270021607305</v>
      </c>
    </row>
    <row r="166" spans="1:66" x14ac:dyDescent="0.3">
      <c r="A166" s="74">
        <v>45870</v>
      </c>
      <c r="B166" s="19">
        <v>515</v>
      </c>
      <c r="C166" s="22">
        <v>212</v>
      </c>
      <c r="D166" s="24">
        <v>612</v>
      </c>
      <c r="E166" s="26">
        <v>37</v>
      </c>
      <c r="F166" s="29">
        <f t="shared" ref="F166" si="1139">SUM(B166:E166)</f>
        <v>1376</v>
      </c>
      <c r="G166" s="33">
        <f>SUM(C166:E166)</f>
        <v>861</v>
      </c>
      <c r="H166" s="34">
        <f t="shared" ref="H166" si="1140">B166</f>
        <v>515</v>
      </c>
      <c r="I166" s="33">
        <f>SUM(F155:F166)</f>
        <v>14495</v>
      </c>
      <c r="J166" s="33">
        <f>SUM(G155:G166)</f>
        <v>9893</v>
      </c>
      <c r="K166" s="33">
        <f>SUM(H155:H166)</f>
        <v>4602</v>
      </c>
      <c r="L166" s="35">
        <f>I166/12</f>
        <v>1207.9166666666667</v>
      </c>
      <c r="M166" s="35">
        <f>J166/12</f>
        <v>824.41666666666663</v>
      </c>
      <c r="N166" s="36">
        <f>K166/12</f>
        <v>383.5</v>
      </c>
      <c r="O166" s="20">
        <f>B166/$F166</f>
        <v>0.37427325581395349</v>
      </c>
      <c r="P166" s="23">
        <f>C166/$F166</f>
        <v>0.15406976744186046</v>
      </c>
      <c r="Q166" s="15">
        <f>D166/$F166</f>
        <v>0.44476744186046513</v>
      </c>
      <c r="R166" s="27">
        <f>E166/$F166</f>
        <v>2.6889534883720929E-2</v>
      </c>
      <c r="S166" s="18">
        <v>3</v>
      </c>
      <c r="T166" s="21">
        <v>0</v>
      </c>
      <c r="U166" s="14">
        <v>9</v>
      </c>
      <c r="V166" s="25">
        <v>0</v>
      </c>
      <c r="W166" s="31">
        <f t="shared" ref="W166" si="1141">SUM(S166:V166)</f>
        <v>12</v>
      </c>
      <c r="X166" s="18">
        <v>1</v>
      </c>
      <c r="Y166" s="21">
        <v>0</v>
      </c>
      <c r="Z166" s="14">
        <v>39</v>
      </c>
      <c r="AA166" s="25">
        <v>0</v>
      </c>
      <c r="AB166" s="31">
        <f t="shared" ref="AB166" si="1142">SUM(X166:AA166)</f>
        <v>40</v>
      </c>
      <c r="AC166" s="18">
        <f t="shared" ref="AC166" si="1143">S166+X166</f>
        <v>4</v>
      </c>
      <c r="AD166" s="21">
        <f t="shared" si="1127"/>
        <v>0</v>
      </c>
      <c r="AE166" s="14">
        <f>U166+Z166</f>
        <v>48</v>
      </c>
      <c r="AF166" s="25">
        <f t="shared" ref="AF166" si="1144">V166+AA166</f>
        <v>0</v>
      </c>
      <c r="AG166" s="29">
        <f>W166+AB166</f>
        <v>52</v>
      </c>
      <c r="AH166" s="57">
        <f t="shared" ref="AH166" si="1145">AG166/F166</f>
        <v>3.7790697674418602E-2</v>
      </c>
      <c r="AI166" s="37">
        <v>1133</v>
      </c>
      <c r="AJ166" s="38">
        <f>AI166/(AI166+AO166)</f>
        <v>0.82340116279069764</v>
      </c>
      <c r="AK166" s="39">
        <f>AQ166-AI166</f>
        <v>179</v>
      </c>
      <c r="AL166" s="40">
        <f>AK166/(AI166+AO166)</f>
        <v>0.13008720930232559</v>
      </c>
      <c r="AM166" s="41">
        <v>64</v>
      </c>
      <c r="AN166" s="42">
        <f t="shared" ref="AN166" si="1146">AM166/(AQ166+AM166)</f>
        <v>4.6511627906976744E-2</v>
      </c>
      <c r="AO166" s="32">
        <v>243</v>
      </c>
      <c r="AP166" s="46">
        <f>AO166/(AO166+AI166)</f>
        <v>0.17659883720930233</v>
      </c>
      <c r="AQ166" s="29">
        <v>1312</v>
      </c>
      <c r="AR166" s="43">
        <f t="shared" ref="AR166" si="1147">AQ166/(AQ166+AM166)</f>
        <v>0.95348837209302328</v>
      </c>
      <c r="AS166" s="32">
        <f>SUM(AQ155:AQ166)</f>
        <v>13705</v>
      </c>
      <c r="AT166" s="60" cm="1">
        <f t="array" ref="AT166">AS166/(SUM(AM155:AM166+AQ155:AQ166))</f>
        <v>0.94549844774060021</v>
      </c>
      <c r="AU166" s="52">
        <v>51</v>
      </c>
      <c r="AV166" s="51">
        <v>68</v>
      </c>
      <c r="AW166" s="53">
        <v>394</v>
      </c>
      <c r="AX166" s="16">
        <f>SUM(AU166:AW166)</f>
        <v>513</v>
      </c>
      <c r="AY166" s="16">
        <f>F166-(AX166)</f>
        <v>863</v>
      </c>
      <c r="AZ166" s="17">
        <f t="shared" ref="AZ166" si="1148">AX166/(AY166+AX166)</f>
        <v>0.37281976744186046</v>
      </c>
      <c r="BA166" s="52">
        <f>SUM(AU155:AU166)</f>
        <v>333</v>
      </c>
      <c r="BB166" s="51">
        <f>SUM(AV155:AV166)</f>
        <v>1419</v>
      </c>
      <c r="BC166" s="53">
        <f>SUM(AW155:AW166)</f>
        <v>2127</v>
      </c>
      <c r="BD166" s="33">
        <f>SUM(AX155:AX166)</f>
        <v>3879</v>
      </c>
      <c r="BE166" s="61">
        <f>BD166/(SUM(AX155:AX166)+SUM(AY155:AY166))</f>
        <v>0.26760952052431874</v>
      </c>
      <c r="BF166" s="25">
        <v>121</v>
      </c>
      <c r="BG166" s="25">
        <v>73</v>
      </c>
      <c r="BH166" s="25">
        <v>10</v>
      </c>
      <c r="BI166" s="25">
        <v>9</v>
      </c>
      <c r="BJ166" s="25">
        <v>7</v>
      </c>
      <c r="BK166" s="171">
        <v>134</v>
      </c>
      <c r="BL166" s="172">
        <f>BK166/F166</f>
        <v>9.7383720930232565E-2</v>
      </c>
      <c r="BM166" s="171">
        <f>SUM(BK155:BK166)</f>
        <v>1712</v>
      </c>
      <c r="BN166" s="172">
        <f t="shared" ref="BN166" si="1149">BM166/I166</f>
        <v>0.11810969299758538</v>
      </c>
    </row>
  </sheetData>
  <mergeCells count="10">
    <mergeCell ref="BF1:BL1"/>
    <mergeCell ref="AU1:BE1"/>
    <mergeCell ref="S1:W1"/>
    <mergeCell ref="X1:AB1"/>
    <mergeCell ref="BO143:BR149"/>
    <mergeCell ref="B1:H1"/>
    <mergeCell ref="O1:R1"/>
    <mergeCell ref="AC1:AH1"/>
    <mergeCell ref="I1:N1"/>
    <mergeCell ref="AI1:AT1"/>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3"/>
  <sheetViews>
    <sheetView zoomScaleNormal="100" workbookViewId="0">
      <pane ySplit="1" topLeftCell="A121" activePane="bottomLeft" state="frozen"/>
      <selection pane="bottomLeft" activeCell="A153" sqref="A153"/>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SUM(B153:V153)</f>
        <v>1376</v>
      </c>
    </row>
  </sheetData>
  <conditionalFormatting sqref="B2:B153">
    <cfRule type="colorScale" priority="45">
      <colorScale>
        <cfvo type="min"/>
        <cfvo type="max"/>
        <color rgb="FFFCFCFF"/>
        <color rgb="FF63BE7B"/>
      </colorScale>
    </cfRule>
  </conditionalFormatting>
  <conditionalFormatting sqref="C2:C153">
    <cfRule type="colorScale" priority="44">
      <colorScale>
        <cfvo type="min"/>
        <cfvo type="max"/>
        <color rgb="FFFCFCFF"/>
        <color rgb="FF63BE7B"/>
      </colorScale>
    </cfRule>
  </conditionalFormatting>
  <conditionalFormatting sqref="D2:D140 D141:V142 D143:D153">
    <cfRule type="colorScale" priority="43">
      <colorScale>
        <cfvo type="min"/>
        <cfvo type="max"/>
        <color rgb="FFFCFCFF"/>
        <color rgb="FF63BE7B"/>
      </colorScale>
    </cfRule>
  </conditionalFormatting>
  <conditionalFormatting sqref="E2:E140 E143:E153">
    <cfRule type="colorScale" priority="42">
      <colorScale>
        <cfvo type="min"/>
        <cfvo type="max"/>
        <color rgb="FFFCFCFF"/>
        <color rgb="FF63BE7B"/>
      </colorScale>
    </cfRule>
  </conditionalFormatting>
  <conditionalFormatting sqref="F2:F140 F143:F153">
    <cfRule type="colorScale" priority="41">
      <colorScale>
        <cfvo type="min"/>
        <cfvo type="max"/>
        <color rgb="FFFCFCFF"/>
        <color rgb="FF63BE7B"/>
      </colorScale>
    </cfRule>
  </conditionalFormatting>
  <conditionalFormatting sqref="G2:G140 G143:G153">
    <cfRule type="colorScale" priority="40">
      <colorScale>
        <cfvo type="min"/>
        <cfvo type="max"/>
        <color rgb="FFFCFCFF"/>
        <color rgb="FF63BE7B"/>
      </colorScale>
    </cfRule>
  </conditionalFormatting>
  <conditionalFormatting sqref="H2:H140 H143:H153">
    <cfRule type="colorScale" priority="39">
      <colorScale>
        <cfvo type="min"/>
        <cfvo type="max"/>
        <color rgb="FFFCFCFF"/>
        <color rgb="FF63BE7B"/>
      </colorScale>
    </cfRule>
  </conditionalFormatting>
  <conditionalFormatting sqref="I2:I140 I143:I153">
    <cfRule type="colorScale" priority="38">
      <colorScale>
        <cfvo type="min"/>
        <cfvo type="max"/>
        <color rgb="FFFCFCFF"/>
        <color rgb="FF63BE7B"/>
      </colorScale>
    </cfRule>
  </conditionalFormatting>
  <conditionalFormatting sqref="J2:J140 J143:J153">
    <cfRule type="colorScale" priority="37">
      <colorScale>
        <cfvo type="min"/>
        <cfvo type="max"/>
        <color rgb="FFFCFCFF"/>
        <color rgb="FF63BE7B"/>
      </colorScale>
    </cfRule>
  </conditionalFormatting>
  <conditionalFormatting sqref="K2:K140 K143:K153">
    <cfRule type="colorScale" priority="36">
      <colorScale>
        <cfvo type="min"/>
        <cfvo type="max"/>
        <color rgb="FFFCFCFF"/>
        <color rgb="FF63BE7B"/>
      </colorScale>
    </cfRule>
  </conditionalFormatting>
  <conditionalFormatting sqref="L2:L140 L143:L153">
    <cfRule type="colorScale" priority="35">
      <colorScale>
        <cfvo type="min"/>
        <cfvo type="max"/>
        <color rgb="FFFCFCFF"/>
        <color rgb="FF63BE7B"/>
      </colorScale>
    </cfRule>
  </conditionalFormatting>
  <conditionalFormatting sqref="M2:M140 M143:M153">
    <cfRule type="colorScale" priority="34">
      <colorScale>
        <cfvo type="min"/>
        <cfvo type="max"/>
        <color rgb="FFFCFCFF"/>
        <color rgb="FF63BE7B"/>
      </colorScale>
    </cfRule>
  </conditionalFormatting>
  <conditionalFormatting sqref="N2:N140 N143:N153">
    <cfRule type="colorScale" priority="33">
      <colorScale>
        <cfvo type="min"/>
        <cfvo type="max"/>
        <color rgb="FFFCFCFF"/>
        <color rgb="FF63BE7B"/>
      </colorScale>
    </cfRule>
  </conditionalFormatting>
  <conditionalFormatting sqref="O2:O140 O143:O153">
    <cfRule type="colorScale" priority="32">
      <colorScale>
        <cfvo type="min"/>
        <cfvo type="max"/>
        <color rgb="FFFCFCFF"/>
        <color rgb="FF63BE7B"/>
      </colorScale>
    </cfRule>
  </conditionalFormatting>
  <conditionalFormatting sqref="P2:P140 P143:P153">
    <cfRule type="colorScale" priority="31">
      <colorScale>
        <cfvo type="min"/>
        <cfvo type="max"/>
        <color rgb="FFFCFCFF"/>
        <color rgb="FF63BE7B"/>
      </colorScale>
    </cfRule>
  </conditionalFormatting>
  <conditionalFormatting sqref="Q2:Q140 Q143:Q153">
    <cfRule type="colorScale" priority="30">
      <colorScale>
        <cfvo type="min"/>
        <cfvo type="max"/>
        <color rgb="FFFCFCFF"/>
        <color rgb="FF63BE7B"/>
      </colorScale>
    </cfRule>
  </conditionalFormatting>
  <conditionalFormatting sqref="R2:R140 R143:R153">
    <cfRule type="colorScale" priority="29">
      <colorScale>
        <cfvo type="min"/>
        <cfvo type="max"/>
        <color rgb="FFFCFCFF"/>
        <color rgb="FF63BE7B"/>
      </colorScale>
    </cfRule>
  </conditionalFormatting>
  <conditionalFormatting sqref="S2:S140 S143:S153">
    <cfRule type="colorScale" priority="28">
      <colorScale>
        <cfvo type="min"/>
        <cfvo type="max"/>
        <color rgb="FFFCFCFF"/>
        <color rgb="FF63BE7B"/>
      </colorScale>
    </cfRule>
  </conditionalFormatting>
  <conditionalFormatting sqref="T2:T140 T143:T153">
    <cfRule type="colorScale" priority="27">
      <colorScale>
        <cfvo type="min"/>
        <cfvo type="max"/>
        <color rgb="FFFCFCFF"/>
        <color rgb="FF63BE7B"/>
      </colorScale>
    </cfRule>
  </conditionalFormatting>
  <conditionalFormatting sqref="U2:U140 U143:U153">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3">
    <cfRule type="colorScale" priority="1">
      <colorScale>
        <cfvo type="min"/>
        <cfvo type="max"/>
        <color rgb="FFFCFCFF"/>
        <color rgb="FF63BE7B"/>
      </colorScale>
    </cfRule>
  </conditionalFormatting>
  <conditionalFormatting sqref="W2:W153">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3"/>
  <sheetViews>
    <sheetView zoomScaleNormal="100" workbookViewId="0">
      <pane ySplit="1" topLeftCell="A122" activePane="bottomLeft" state="frozen"/>
      <selection pane="bottomLeft" activeCell="A153" sqref="A153"/>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SUM(B142:B153)</f>
        <v>15343</v>
      </c>
      <c r="D153" s="80">
        <f>AVERAGE(B142:B153)</f>
        <v>1278.5833333333333</v>
      </c>
      <c r="E153" s="82">
        <f>D153-D141</f>
        <v>-295.25</v>
      </c>
      <c r="F153" s="12">
        <v>809</v>
      </c>
      <c r="G153" s="14">
        <v>334</v>
      </c>
      <c r="H153" s="13">
        <v>25</v>
      </c>
      <c r="I153" s="55">
        <f t="shared" si="105"/>
        <v>0.69263698630136983</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46"/>
  <sheetViews>
    <sheetView zoomScaleNormal="100" workbookViewId="0">
      <pane xSplit="1" ySplit="2" topLeftCell="B118" activePane="bottomRight" state="frozen"/>
      <selection pane="topRight" activeCell="B1" sqref="B1"/>
      <selection pane="bottomLeft" activeCell="A3" sqref="A3"/>
      <selection pane="bottomRight" activeCell="A146" sqref="A146"/>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79">AVERAGE(G133:G144)</f>
        <v>1204.5833333333333</v>
      </c>
      <c r="J144" s="41">
        <v>1015</v>
      </c>
      <c r="K144" s="41">
        <v>228</v>
      </c>
      <c r="L144" s="42">
        <f t="shared" si="370"/>
        <v>0.81657280772325025</v>
      </c>
      <c r="M144" s="41">
        <f t="shared" si="371"/>
        <v>12331</v>
      </c>
      <c r="N144" s="88">
        <f>M144/H144</f>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AVERAGE(B134:B145)</f>
        <v>1181.3333333333333</v>
      </c>
      <c r="G145" s="95">
        <v>1357</v>
      </c>
      <c r="H145" s="97">
        <f t="shared" si="369"/>
        <v>14254</v>
      </c>
      <c r="I145" s="99">
        <f>AVERAGE(G134:G145)</f>
        <v>1187.8333333333333</v>
      </c>
      <c r="J145" s="41">
        <v>1063</v>
      </c>
      <c r="K145" s="41">
        <v>294</v>
      </c>
      <c r="L145" s="42">
        <f t="shared" si="370"/>
        <v>0.78334561532792923</v>
      </c>
      <c r="M145" s="41">
        <f t="shared" si="371"/>
        <v>12269</v>
      </c>
      <c r="N145" s="88">
        <f>M145/H145</f>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C146/B146</f>
        <v>0.17538213998390989</v>
      </c>
      <c r="E146" s="95">
        <f>SUM(B135:B146)</f>
        <v>13974</v>
      </c>
      <c r="F146" s="98">
        <f>AVERAGE(B135:B146)</f>
        <v>1164.5</v>
      </c>
      <c r="G146" s="95">
        <v>1249</v>
      </c>
      <c r="H146" s="97">
        <f>SUM(G135:G146)</f>
        <v>14053</v>
      </c>
      <c r="I146" s="99">
        <f>AVERAGE(G135:G146)</f>
        <v>1171.0833333333333</v>
      </c>
      <c r="J146" s="41">
        <v>1115</v>
      </c>
      <c r="K146" s="41">
        <v>134</v>
      </c>
      <c r="L146" s="42">
        <f>J146/G146</f>
        <v>0.89271417133706965</v>
      </c>
      <c r="M146" s="41">
        <f>SUM(J135:J146)</f>
        <v>12083</v>
      </c>
      <c r="N146" s="88">
        <f>M146/H146</f>
        <v>0.85981640930762115</v>
      </c>
      <c r="O146" s="91">
        <v>1237</v>
      </c>
      <c r="P146" s="91">
        <f>O146-J146</f>
        <v>122</v>
      </c>
      <c r="Q146" s="91">
        <v>12</v>
      </c>
      <c r="R146" s="92">
        <f t="shared" ref="R146" si="380">O146/G146</f>
        <v>0.99039231385108084</v>
      </c>
      <c r="S146" s="93">
        <f>SUM(O135:O146)</f>
        <v>13621</v>
      </c>
      <c r="T146" s="94">
        <f t="shared" ref="T146" si="381">S146/H146</f>
        <v>0.96925923290400628</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0"/>
  <sheetViews>
    <sheetView zoomScaleNormal="100" workbookViewId="0">
      <pane ySplit="1" topLeftCell="A391" activePane="bottomLeft" state="frozen"/>
      <selection pane="bottomLeft" activeCell="A420" sqref="A420"/>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27"/>
  <sheetViews>
    <sheetView zoomScaleNormal="100" workbookViewId="0">
      <pane ySplit="1" topLeftCell="A96" activePane="bottomLeft" state="frozen"/>
      <selection pane="bottomLeft" activeCell="A127" sqref="A127"/>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1000000</v>
      </c>
      <c r="C116" s="109">
        <f t="shared" si="82"/>
        <v>-45000</v>
      </c>
      <c r="D116" s="107">
        <f t="shared" si="83"/>
        <v>-4.3062200956937802E-2</v>
      </c>
      <c r="E116" s="177">
        <v>2272</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1006000</v>
      </c>
      <c r="C118" s="109">
        <f t="shared" si="82"/>
        <v>-39000</v>
      </c>
      <c r="D118" s="107">
        <f t="shared" si="83"/>
        <v>-3.7320574162679428E-2</v>
      </c>
      <c r="E118" s="177">
        <v>1809</v>
      </c>
      <c r="F118" s="114">
        <v>990000</v>
      </c>
      <c r="G118" s="109">
        <f t="shared" si="84"/>
        <v>-30000</v>
      </c>
      <c r="H118" s="107">
        <f t="shared" si="85"/>
        <v>-2.9411764705882353E-2</v>
      </c>
      <c r="I118" s="110">
        <v>1874</v>
      </c>
    </row>
    <row r="119" spans="1:9" x14ac:dyDescent="0.3">
      <c r="A119" s="105">
        <v>45658</v>
      </c>
      <c r="B119" s="116">
        <v>949000</v>
      </c>
      <c r="C119" s="109">
        <f t="shared" ref="C119:C121" si="86">B119-B107</f>
        <v>-28000</v>
      </c>
      <c r="D119" s="107">
        <f t="shared" ref="D119:D121" si="87">C119/B107</f>
        <v>-2.8659160696008188E-2</v>
      </c>
      <c r="E119" s="177">
        <v>906</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2724</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2341</v>
      </c>
    </row>
    <row r="123" spans="1:9" x14ac:dyDescent="0.3">
      <c r="A123" s="105">
        <v>45778</v>
      </c>
      <c r="B123" s="116">
        <v>980000</v>
      </c>
      <c r="C123" s="109">
        <f t="shared" ref="C123" si="94">B123-B111</f>
        <v>-30000</v>
      </c>
      <c r="D123" s="107">
        <f t="shared" ref="D123" si="95">C123/B111</f>
        <v>-2.9702970297029702E-2</v>
      </c>
      <c r="E123" s="177">
        <v>2171</v>
      </c>
      <c r="F123" s="181">
        <v>969000</v>
      </c>
      <c r="G123" s="109">
        <f t="shared" ref="G123" si="96">F123-F111</f>
        <v>-32000</v>
      </c>
      <c r="H123" s="107">
        <f t="shared" ref="H123" si="97">G123/F111</f>
        <v>-3.1968031968031968E-2</v>
      </c>
      <c r="I123" s="180">
        <v>2335</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2090</v>
      </c>
    </row>
    <row r="125" spans="1:9" x14ac:dyDescent="0.3">
      <c r="A125" s="105">
        <v>45839</v>
      </c>
      <c r="B125" s="116">
        <v>970000</v>
      </c>
      <c r="C125" s="109">
        <f t="shared" ref="C125" si="102">B125-B113</f>
        <v>20000</v>
      </c>
      <c r="D125" s="107">
        <f t="shared" ref="D125" si="103">C125/B113</f>
        <v>2.1052631578947368E-2</v>
      </c>
      <c r="E125" s="177">
        <v>2035</v>
      </c>
      <c r="F125" s="181">
        <v>945000</v>
      </c>
      <c r="G125" s="109">
        <f t="shared" ref="G125" si="104">F125-F113</f>
        <v>-5000</v>
      </c>
      <c r="H125" s="107">
        <f t="shared" ref="H125" si="105">G125/F113</f>
        <v>-5.263157894736842E-3</v>
      </c>
      <c r="I125" s="180">
        <v>1971</v>
      </c>
    </row>
    <row r="126" spans="1:9" ht="13" customHeight="1" x14ac:dyDescent="0.3">
      <c r="A126" s="105">
        <v>45870</v>
      </c>
      <c r="B126" s="116">
        <v>950000</v>
      </c>
      <c r="C126" s="109">
        <f t="shared" ref="C126" si="106">B126-B114</f>
        <v>-2000</v>
      </c>
      <c r="D126" s="107">
        <f t="shared" ref="D126" si="107">C126/B114</f>
        <v>-2.1008403361344537E-3</v>
      </c>
      <c r="E126" s="177">
        <v>1893</v>
      </c>
      <c r="F126" s="181">
        <v>900000</v>
      </c>
      <c r="G126" s="109">
        <f t="shared" ref="G126" si="108">F126-F114</f>
        <v>-50000</v>
      </c>
      <c r="H126" s="107">
        <f t="shared" ref="H126" si="109">G126/F114</f>
        <v>-5.2631578947368418E-2</v>
      </c>
      <c r="I126" s="180">
        <v>1387</v>
      </c>
    </row>
    <row r="127" spans="1:9" ht="13" customHeight="1" x14ac:dyDescent="0.3">
      <c r="A127" s="105">
        <v>45901</v>
      </c>
      <c r="B127" s="116">
        <v>978000</v>
      </c>
      <c r="C127" s="109">
        <f t="shared" ref="C127" si="110">B127-B115</f>
        <v>8000</v>
      </c>
      <c r="D127" s="107">
        <f t="shared" ref="D127" si="111">C127/B115</f>
        <v>8.2474226804123713E-3</v>
      </c>
      <c r="E127" s="177">
        <v>1925</v>
      </c>
      <c r="F127" s="181">
        <v>895000</v>
      </c>
      <c r="G127" s="109">
        <f t="shared" ref="G127" si="112">F127-F115</f>
        <v>-60000</v>
      </c>
      <c r="H127" s="107">
        <f t="shared" ref="H127" si="113">G127/F115</f>
        <v>-6.2827225130890049E-2</v>
      </c>
      <c r="I127" s="180">
        <v>411</v>
      </c>
    </row>
  </sheetData>
  <conditionalFormatting sqref="C14:C127">
    <cfRule type="colorScale" priority="24">
      <colorScale>
        <cfvo type="min"/>
        <cfvo type="num" val="0"/>
        <cfvo type="max"/>
        <color rgb="FFF8696B"/>
        <color rgb="FFFCFCFF"/>
        <color rgb="FF63BE7B"/>
      </colorScale>
    </cfRule>
  </conditionalFormatting>
  <conditionalFormatting sqref="D14:D127">
    <cfRule type="colorScale" priority="25">
      <colorScale>
        <cfvo type="min"/>
        <cfvo type="num" val="0"/>
        <cfvo type="max"/>
        <color rgb="FFF8696B"/>
        <color rgb="FFFCFCFF"/>
        <color rgb="FF63BE7B"/>
      </colorScale>
    </cfRule>
  </conditionalFormatting>
  <conditionalFormatting sqref="E14:E127">
    <cfRule type="colorScale" priority="1">
      <colorScale>
        <cfvo type="min"/>
        <cfvo type="max"/>
        <color rgb="FFFCFCFF"/>
        <color rgb="FF63BE7B"/>
      </colorScale>
    </cfRule>
  </conditionalFormatting>
  <conditionalFormatting sqref="G14:G127">
    <cfRule type="colorScale" priority="26">
      <colorScale>
        <cfvo type="min"/>
        <cfvo type="num" val="0"/>
        <cfvo type="max"/>
        <color rgb="FFF8696B"/>
        <color rgb="FFFCFCFF"/>
        <color rgb="FF63BE7B"/>
      </colorScale>
    </cfRule>
  </conditionalFormatting>
  <conditionalFormatting sqref="H14:H127">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2025-10-29T02:00:06Z</dcterms:modified>
</cp:coreProperties>
</file>